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11520" windowHeight="6855" tabRatio="462" activeTab="0"/>
  </bookViews>
  <sheets>
    <sheet name="---------Senato---------" sheetId="1" r:id="rId1"/>
    <sheet name="-------Camera---------" sheetId="2" r:id="rId2"/>
    <sheet name="Foglio1" sheetId="3" r:id="rId3"/>
  </sheets>
  <definedNames>
    <definedName name="_xlnm.Print_Titles" localSheetId="0">'---------Senato---------'!$4:$6</definedName>
  </definedNames>
  <calcPr fullCalcOnLoad="1"/>
</workbook>
</file>

<file path=xl/sharedStrings.xml><?xml version="1.0" encoding="utf-8"?>
<sst xmlns="http://schemas.openxmlformats.org/spreadsheetml/2006/main" count="294" uniqueCount="82">
  <si>
    <t>HANNO VOTATO</t>
  </si>
  <si>
    <t>ELETTORI ISCRITTI</t>
  </si>
  <si>
    <t>MASCHI</t>
  </si>
  <si>
    <t>FEMMINE</t>
  </si>
  <si>
    <t>AFFLUENZA ALLE URNE</t>
  </si>
  <si>
    <t>SCHEDE BIANCHE</t>
  </si>
  <si>
    <t>SCHEDE NULLE</t>
  </si>
  <si>
    <t>CONTESTATI E NON ASSEGNATI</t>
  </si>
  <si>
    <t>tot.</t>
  </si>
  <si>
    <t>a</t>
  </si>
  <si>
    <t>b</t>
  </si>
  <si>
    <t>c</t>
  </si>
  <si>
    <t>TOTALE VOTI</t>
  </si>
  <si>
    <t>TOTALE  VOTANTI</t>
  </si>
  <si>
    <t>COMUNE DI ORIGGIO    (Provincia di Varese)</t>
  </si>
  <si>
    <t>PARTITO VALORE UMANO</t>
  </si>
  <si>
    <t>Riccardo DEL NONNO</t>
  </si>
  <si>
    <t>10 VOLTE MEGLIO</t>
  </si>
  <si>
    <t>Leonardo TARANTINO</t>
  </si>
  <si>
    <t xml:space="preserve">LEGA </t>
  </si>
  <si>
    <t>FORZA ITALIA</t>
  </si>
  <si>
    <t>NOI  CON L'ITALIA</t>
  </si>
  <si>
    <t>FRATELLI D'TALIA</t>
  </si>
  <si>
    <t>Federico PALERMO</t>
  </si>
  <si>
    <t>CASAPOUND ITALIA</t>
  </si>
  <si>
    <t>Mauro NEGRI</t>
  </si>
  <si>
    <t>POTERE AL POPOLO</t>
  </si>
  <si>
    <t>Sara SHALBY</t>
  </si>
  <si>
    <t>Matteo SOMMARUGA</t>
  </si>
  <si>
    <t>GRANDE NORD</t>
  </si>
  <si>
    <t>MOVIMENTO 5 STELLE</t>
  </si>
  <si>
    <t>Bruna Luigia SOIN</t>
  </si>
  <si>
    <t>Manuela CARELLA</t>
  </si>
  <si>
    <t>Valerio MARIANI</t>
  </si>
  <si>
    <t>Antonio LEVA</t>
  </si>
  <si>
    <t>IL POPOLO DELLA FAMIGLIA</t>
  </si>
  <si>
    <t>Federico SIMONELLI</t>
  </si>
  <si>
    <t>LIBERI E UGUALI</t>
  </si>
  <si>
    <t>Gabriella D'AMATO</t>
  </si>
  <si>
    <t>Maria Carmen TOTARO</t>
  </si>
  <si>
    <t>Vincenzo CAMPORINI</t>
  </si>
  <si>
    <t>Erica RIVOLTA</t>
  </si>
  <si>
    <t>Michela SELVA</t>
  </si>
  <si>
    <t>Rosaria Maria SERRA</t>
  </si>
  <si>
    <t>Giuseppe NIGRO</t>
  </si>
  <si>
    <t>Cosimo CERARDI</t>
  </si>
  <si>
    <t>Paola MACCHI</t>
  </si>
  <si>
    <t>Voti per Candidato e lista/e colleg.</t>
  </si>
  <si>
    <t>Lista/e  collegata/e</t>
  </si>
  <si>
    <t>Voti per Candidato Uninom.</t>
  </si>
  <si>
    <r>
      <t xml:space="preserve"> VOTI   </t>
    </r>
    <r>
      <rPr>
        <b/>
        <i/>
        <u val="single"/>
        <sz val="14"/>
        <rFont val="Calibri"/>
        <family val="2"/>
      </rPr>
      <t>NON</t>
    </r>
    <r>
      <rPr>
        <b/>
        <sz val="14"/>
        <rFont val="Calibri"/>
        <family val="2"/>
      </rPr>
      <t xml:space="preserve">   VALIDI</t>
    </r>
  </si>
  <si>
    <t>Monica GLIERA</t>
  </si>
  <si>
    <t>4 Marzo 2018</t>
  </si>
  <si>
    <t xml:space="preserve"> VOTI VALIDI CANDIDATI E LISTE</t>
  </si>
  <si>
    <t>fonogrammi</t>
  </si>
  <si>
    <t>TOTALE  ELETTORI</t>
  </si>
  <si>
    <t>%</t>
  </si>
  <si>
    <t>D</t>
  </si>
  <si>
    <t>E</t>
  </si>
  <si>
    <t>F</t>
  </si>
  <si>
    <t>A</t>
  </si>
  <si>
    <t>G</t>
  </si>
  <si>
    <t>H</t>
  </si>
  <si>
    <t>SENATO DELLA REPUBBLICA</t>
  </si>
  <si>
    <t>CAMERA  DEI DEPUTATI</t>
  </si>
  <si>
    <t>Domenica 4 Marzo, h.  12,00</t>
  </si>
  <si>
    <t>Domenica 4 Marzo, h.  19,00</t>
  </si>
  <si>
    <t>CIVICA POPOLARE LORENZIN</t>
  </si>
  <si>
    <t>FN ITALIA AGLI ITALIANI</t>
  </si>
  <si>
    <t>ITALIA EUROPA INSIEME</t>
  </si>
  <si>
    <t>PIU'  EUROPA CON EMMA BONINO</t>
  </si>
  <si>
    <t>PD PARTITO DEMOCRATICO</t>
  </si>
  <si>
    <t>NOI  CON L'ITALIA UDC</t>
  </si>
  <si>
    <t>FRATELLI D'TALIA con Giorgia MELONI</t>
  </si>
  <si>
    <t>PER UNA SINISTRA RIVOLUZIONARIA</t>
  </si>
  <si>
    <t>Silvana Gerda Dorothea BECKER</t>
  </si>
  <si>
    <t>BLOCCO NAZIONALE PER LE LIBERTA'</t>
  </si>
  <si>
    <t>PARTITO REPUBBLICANO ITALIANO ALA</t>
  </si>
  <si>
    <t>PIU' EUROPA CON EMMA BONINO</t>
  </si>
  <si>
    <t>//</t>
  </si>
  <si>
    <t>vedi dati Camera</t>
  </si>
  <si>
    <t>pag.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</si>
</sst>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&quot;L.&quot;_);\(#,##0&quot;L.&quot;\)"/>
    <numFmt numFmtId="171" formatCode="#,##0&quot;L.&quot;_);[Red]\(#,##0&quot;L.&quot;\)"/>
    <numFmt numFmtId="172" formatCode="#,##0.00&quot;L.&quot;_);\(#,##0.00&quot;L.&quot;\)"/>
    <numFmt numFmtId="173" formatCode="#,##0.00&quot;L.&quot;_);[Red]\(#,##0.00&quot;L.&quot;\)"/>
    <numFmt numFmtId="174" formatCode="_ * #,##0_)&quot;L.&quot;_ ;_ * \(#,##0\)&quot;L.&quot;_ ;_ * &quot;-&quot;_)&quot;L.&quot;_ ;_ @_ "/>
    <numFmt numFmtId="175" formatCode="_ * #,##0_)_L_._ ;_ * \(#,##0\)_L_._ ;_ * &quot;-&quot;_)_L_._ ;_ @_ "/>
    <numFmt numFmtId="176" formatCode="_ * #,##0.00_)&quot;L.&quot;_ ;_ * \(#,##0.00\)&quot;L.&quot;_ ;_ * &quot;-&quot;??_)&quot;L.&quot;_ ;_ @_ "/>
    <numFmt numFmtId="177" formatCode="_ * #,##0.00_)_L_._ ;_ * \(#,##0.00\)_L_._ ;_ * &quot;-&quot;??_)_L_._ ;_ @_ "/>
    <numFmt numFmtId="178" formatCode="0.0"/>
    <numFmt numFmtId="179" formatCode="_ * #,##0.0_)_L_._ ;_ * \(#,##0.0\)_L_._ ;_ * &quot;-&quot;??_)_L_._ ;_ @_ "/>
    <numFmt numFmtId="180" formatCode="_ * #,##0_)_L_._ ;_ * \(#,##0\)_L_._ ;_ * &quot;-&quot;??_)_L_._ ;_ @_ "/>
    <numFmt numFmtId="181" formatCode="_ * #,##0.000_)_L_._ ;_ * \(#,##0.000\)_L_._ ;_ * &quot;-&quot;??_)_L_._ ;_ @_ "/>
    <numFmt numFmtId="182" formatCode="_ * #,##0.0000_)_L_._ ;_ * \(#,##0.0000\)_L_._ ;_ * &quot;-&quot;??_)_L_._ ;_ @_ "/>
    <numFmt numFmtId="183" formatCode="_ * #,##0.00000_)_L_._ ;_ * \(#,##0.00000\)_L_._ ;_ * &quot;-&quot;??_)_L_._ ;_ @_ "/>
    <numFmt numFmtId="184" formatCode="_ * #,##0.000000_)_L_._ ;_ * \(#,##0.000000\)_L_._ ;_ * &quot;-&quot;??_)_L_._ ;_ @_ "/>
    <numFmt numFmtId="185" formatCode="_ * #,##0.0000000_)_L_._ ;_ * \(#,##0.0000000\)_L_._ ;_ * &quot;-&quot;??_)_L_._ ;_ @_ "/>
    <numFmt numFmtId="186" formatCode="_ * #,##0.00000000_)_L_._ ;_ * \(#,##0.00000000\)_L_._ ;_ * &quot;-&quot;??_)_L_._ ;_ @_ 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0.000"/>
    <numFmt numFmtId="196" formatCode="#,##0.0"/>
    <numFmt numFmtId="197" formatCode="0.00000"/>
    <numFmt numFmtId="198" formatCode="0.0000"/>
    <numFmt numFmtId="199" formatCode="[$-410]dddd\ d\ mmmm\ yyyy"/>
    <numFmt numFmtId="200" formatCode="[$-410]d\ mmmm\ yyyy;@"/>
  </numFmts>
  <fonts count="86">
    <font>
      <sz val="10"/>
      <name val="Arial"/>
      <family val="0"/>
    </font>
    <font>
      <b/>
      <sz val="14"/>
      <name val="Calibri"/>
      <family val="2"/>
    </font>
    <font>
      <b/>
      <i/>
      <u val="single"/>
      <sz val="14"/>
      <name val="Calibri"/>
      <family val="2"/>
    </font>
    <font>
      <i/>
      <sz val="16"/>
      <name val="Bradley Hand ITC"/>
      <family val="4"/>
    </font>
    <font>
      <i/>
      <sz val="16"/>
      <name val="Arial Narrow"/>
      <family val="2"/>
    </font>
    <font>
      <sz val="10"/>
      <name val="Calibri"/>
      <family val="2"/>
    </font>
    <font>
      <i/>
      <sz val="18"/>
      <name val="Georgia"/>
      <family val="1"/>
    </font>
    <font>
      <sz val="18"/>
      <name val="Georgia"/>
      <family val="1"/>
    </font>
    <font>
      <sz val="15"/>
      <name val="Arial Narrow"/>
      <family val="2"/>
    </font>
    <font>
      <b/>
      <i/>
      <sz val="18"/>
      <name val="Calibri"/>
      <family val="2"/>
    </font>
    <font>
      <b/>
      <sz val="16"/>
      <name val="Arial Narrow"/>
      <family val="2"/>
    </font>
    <font>
      <b/>
      <sz val="18"/>
      <name val="Georgia"/>
      <family val="1"/>
    </font>
    <font>
      <b/>
      <i/>
      <sz val="20"/>
      <name val="Calibri"/>
      <family val="2"/>
    </font>
    <font>
      <b/>
      <sz val="27"/>
      <name val="Calibri"/>
      <family val="2"/>
    </font>
    <font>
      <b/>
      <i/>
      <sz val="18"/>
      <name val="Georgia"/>
      <family val="1"/>
    </font>
    <font>
      <b/>
      <sz val="16"/>
      <name val="Bradley Hand ITC"/>
      <family val="4"/>
    </font>
    <font>
      <b/>
      <sz val="25"/>
      <name val="Calibri"/>
      <family val="2"/>
    </font>
    <font>
      <sz val="16"/>
      <name val="Georgia"/>
      <family val="1"/>
    </font>
    <font>
      <sz val="17"/>
      <name val="Georgia"/>
      <family val="1"/>
    </font>
    <font>
      <sz val="14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28"/>
      <name val="Calibri"/>
      <family val="2"/>
    </font>
    <font>
      <sz val="28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sz val="15"/>
      <name val="Calibri"/>
      <family val="2"/>
    </font>
    <font>
      <sz val="33"/>
      <name val="Calibri"/>
      <family val="2"/>
    </font>
    <font>
      <b/>
      <sz val="19"/>
      <name val="Calibri"/>
      <family val="2"/>
    </font>
    <font>
      <i/>
      <sz val="16"/>
      <name val="Calibri"/>
      <family val="2"/>
    </font>
    <font>
      <b/>
      <sz val="18"/>
      <name val="Calibri"/>
      <family val="2"/>
    </font>
    <font>
      <b/>
      <sz val="33"/>
      <name val="Calibri"/>
      <family val="2"/>
    </font>
    <font>
      <sz val="2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6"/>
      <color indexed="12"/>
      <name val="Calibri"/>
      <family val="2"/>
    </font>
    <font>
      <b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0000FF"/>
      <name val="Calibri"/>
      <family val="2"/>
    </font>
    <font>
      <b/>
      <sz val="16"/>
      <color rgb="FF0000FF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  <font>
      <b/>
      <sz val="20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EE7B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2" applyNumberFormat="0" applyFill="0" applyAlignment="0" applyProtection="0"/>
    <xf numFmtId="0" fontId="67" fillId="21" borderId="3" applyNumberForma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0" fontId="70" fillId="20" borderId="5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180" fontId="40" fillId="33" borderId="0" xfId="43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180" fontId="40" fillId="0" borderId="10" xfId="43" applyNumberFormat="1" applyFont="1" applyBorder="1" applyAlignment="1">
      <alignment horizontal="center" vertical="center" wrapText="1"/>
    </xf>
    <xf numFmtId="0" fontId="38" fillId="33" borderId="0" xfId="0" applyFont="1" applyFill="1" applyBorder="1" applyAlignment="1">
      <alignment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4" fontId="43" fillId="33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80" fontId="40" fillId="0" borderId="0" xfId="43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4" fontId="43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center" vertical="center" wrapText="1"/>
    </xf>
    <xf numFmtId="180" fontId="39" fillId="0" borderId="10" xfId="43" applyNumberFormat="1" applyFont="1" applyBorder="1" applyAlignment="1">
      <alignment horizontal="center" vertical="center" wrapText="1"/>
    </xf>
    <xf numFmtId="180" fontId="45" fillId="0" borderId="10" xfId="43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4" fontId="43" fillId="33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46" fillId="34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5" fillId="34" borderId="0" xfId="0" applyFont="1" applyFill="1" applyBorder="1" applyAlignment="1">
      <alignment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4" borderId="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 indent="1"/>
    </xf>
    <xf numFmtId="0" fontId="9" fillId="0" borderId="10" xfId="0" applyFont="1" applyBorder="1" applyAlignment="1">
      <alignment horizontal="center" wrapText="1"/>
    </xf>
    <xf numFmtId="180" fontId="10" fillId="0" borderId="11" xfId="43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180" fontId="40" fillId="0" borderId="13" xfId="43" applyNumberFormat="1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 wrapText="1"/>
    </xf>
    <xf numFmtId="3" fontId="39" fillId="0" borderId="15" xfId="0" applyNumberFormat="1" applyFont="1" applyBorder="1" applyAlignment="1">
      <alignment horizontal="center" vertical="center" wrapText="1"/>
    </xf>
    <xf numFmtId="180" fontId="39" fillId="0" borderId="15" xfId="43" applyNumberFormat="1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180" fontId="11" fillId="0" borderId="10" xfId="43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 indent="1"/>
    </xf>
    <xf numFmtId="0" fontId="9" fillId="0" borderId="13" xfId="0" applyFont="1" applyBorder="1" applyAlignment="1">
      <alignment horizontal="center" wrapText="1"/>
    </xf>
    <xf numFmtId="180" fontId="10" fillId="0" borderId="16" xfId="43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 indent="1"/>
    </xf>
    <xf numFmtId="0" fontId="9" fillId="0" borderId="15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3" fontId="38" fillId="0" borderId="11" xfId="0" applyNumberFormat="1" applyFont="1" applyBorder="1" applyAlignment="1">
      <alignment horizontal="center" vertical="center" wrapText="1"/>
    </xf>
    <xf numFmtId="180" fontId="52" fillId="0" borderId="13" xfId="43" applyNumberFormat="1" applyFont="1" applyBorder="1" applyAlignment="1">
      <alignment horizontal="center" vertical="center" wrapText="1"/>
    </xf>
    <xf numFmtId="0" fontId="53" fillId="34" borderId="0" xfId="0" applyFont="1" applyFill="1" applyBorder="1" applyAlignment="1">
      <alignment vertical="center" wrapText="1"/>
    </xf>
    <xf numFmtId="0" fontId="53" fillId="34" borderId="14" xfId="0" applyFont="1" applyFill="1" applyBorder="1" applyAlignment="1">
      <alignment vertical="center" wrapText="1"/>
    </xf>
    <xf numFmtId="180" fontId="52" fillId="0" borderId="10" xfId="43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4" fontId="54" fillId="33" borderId="0" xfId="0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wrapText="1"/>
    </xf>
    <xf numFmtId="4" fontId="55" fillId="33" borderId="0" xfId="0" applyNumberFormat="1" applyFont="1" applyFill="1" applyBorder="1" applyAlignment="1">
      <alignment horizontal="center" vertical="center" wrapText="1"/>
    </xf>
    <xf numFmtId="4" fontId="56" fillId="33" borderId="0" xfId="0" applyNumberFormat="1" applyFont="1" applyFill="1" applyBorder="1" applyAlignment="1">
      <alignment horizontal="center" vertical="center" wrapText="1"/>
    </xf>
    <xf numFmtId="4" fontId="54" fillId="33" borderId="0" xfId="0" applyNumberFormat="1" applyFont="1" applyFill="1" applyBorder="1" applyAlignment="1">
      <alignment horizontal="center" vertical="center" wrapText="1"/>
    </xf>
    <xf numFmtId="4" fontId="54" fillId="33" borderId="0" xfId="0" applyNumberFormat="1" applyFont="1" applyFill="1" applyBorder="1" applyAlignment="1">
      <alignment horizontal="right" vertical="center" wrapText="1"/>
    </xf>
    <xf numFmtId="4" fontId="40" fillId="33" borderId="0" xfId="0" applyNumberFormat="1" applyFont="1" applyFill="1" applyBorder="1" applyAlignment="1">
      <alignment horizontal="center" vertical="center" wrapText="1"/>
    </xf>
    <xf numFmtId="4" fontId="14" fillId="33" borderId="0" xfId="0" applyNumberFormat="1" applyFont="1" applyFill="1" applyBorder="1" applyAlignment="1">
      <alignment horizontal="center" vertical="center" wrapText="1"/>
    </xf>
    <xf numFmtId="180" fontId="15" fillId="0" borderId="16" xfId="43" applyNumberFormat="1" applyFont="1" applyBorder="1" applyAlignment="1">
      <alignment horizontal="center" vertical="center" wrapText="1"/>
    </xf>
    <xf numFmtId="180" fontId="15" fillId="0" borderId="11" xfId="43" applyNumberFormat="1" applyFont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3" fontId="80" fillId="0" borderId="10" xfId="0" applyNumberFormat="1" applyFont="1" applyFill="1" applyBorder="1" applyAlignment="1">
      <alignment horizontal="center" vertical="center" wrapText="1"/>
    </xf>
    <xf numFmtId="180" fontId="81" fillId="0" borderId="10" xfId="43" applyNumberFormat="1" applyFont="1" applyFill="1" applyBorder="1" applyAlignment="1">
      <alignment horizontal="center"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180" fontId="81" fillId="0" borderId="10" xfId="43" applyNumberFormat="1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center" vertical="center" wrapText="1"/>
    </xf>
    <xf numFmtId="180" fontId="83" fillId="0" borderId="10" xfId="43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180" fontId="84" fillId="0" borderId="10" xfId="43" applyNumberFormat="1" applyFont="1" applyBorder="1" applyAlignment="1">
      <alignment horizontal="center" vertical="center" wrapText="1"/>
    </xf>
    <xf numFmtId="180" fontId="85" fillId="0" borderId="10" xfId="43" applyNumberFormat="1" applyFont="1" applyFill="1" applyBorder="1" applyAlignment="1">
      <alignment horizontal="center" vertical="center" wrapText="1"/>
    </xf>
    <xf numFmtId="180" fontId="85" fillId="0" borderId="10" xfId="43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quotePrefix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180" fontId="50" fillId="0" borderId="21" xfId="43" applyNumberFormat="1" applyFont="1" applyFill="1" applyBorder="1" applyAlignment="1" quotePrefix="1">
      <alignment horizontal="center" vertical="center" wrapText="1"/>
    </xf>
    <xf numFmtId="180" fontId="50" fillId="0" borderId="22" xfId="43" applyNumberFormat="1" applyFont="1" applyFill="1" applyBorder="1" applyAlignment="1" quotePrefix="1">
      <alignment horizontal="center" vertical="center" wrapText="1"/>
    </xf>
    <xf numFmtId="180" fontId="50" fillId="0" borderId="23" xfId="43" applyNumberFormat="1" applyFont="1" applyFill="1" applyBorder="1" applyAlignment="1" quotePrefix="1">
      <alignment horizontal="center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right" vertical="center" wrapText="1"/>
    </xf>
    <xf numFmtId="0" fontId="49" fillId="0" borderId="21" xfId="0" applyFont="1" applyBorder="1" applyAlignment="1">
      <alignment horizontal="right" vertical="center" wrapText="1"/>
    </xf>
    <xf numFmtId="0" fontId="49" fillId="0" borderId="23" xfId="0" applyFont="1" applyBorder="1" applyAlignment="1">
      <alignment horizontal="right" vertical="center" wrapText="1"/>
    </xf>
    <xf numFmtId="0" fontId="49" fillId="0" borderId="25" xfId="0" applyFont="1" applyBorder="1" applyAlignment="1">
      <alignment horizontal="right" vertical="center" wrapText="1"/>
    </xf>
    <xf numFmtId="0" fontId="49" fillId="0" borderId="17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wrapText="1"/>
    </xf>
    <xf numFmtId="180" fontId="41" fillId="0" borderId="21" xfId="43" applyNumberFormat="1" applyFont="1" applyBorder="1" applyAlignment="1">
      <alignment horizontal="center" vertical="center" wrapText="1" shrinkToFit="1"/>
    </xf>
    <xf numFmtId="180" fontId="41" fillId="0" borderId="23" xfId="43" applyNumberFormat="1" applyFont="1" applyBorder="1" applyAlignment="1">
      <alignment horizontal="center" vertical="center" wrapText="1" shrinkToFi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180" fontId="50" fillId="0" borderId="21" xfId="43" applyNumberFormat="1" applyFont="1" applyFill="1" applyBorder="1" applyAlignment="1">
      <alignment horizontal="center" vertical="center" wrapText="1"/>
    </xf>
    <xf numFmtId="180" fontId="50" fillId="0" borderId="22" xfId="43" applyNumberFormat="1" applyFont="1" applyFill="1" applyBorder="1" applyAlignment="1">
      <alignment horizontal="center" vertical="center" wrapText="1"/>
    </xf>
    <xf numFmtId="180" fontId="50" fillId="0" borderId="23" xfId="43" applyNumberFormat="1" applyFont="1" applyFill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3" fontId="48" fillId="0" borderId="21" xfId="0" applyNumberFormat="1" applyFont="1" applyBorder="1" applyAlignment="1">
      <alignment horizontal="center" vertical="center" wrapText="1"/>
    </xf>
    <xf numFmtId="3" fontId="48" fillId="0" borderId="22" xfId="0" applyNumberFormat="1" applyFont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E3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7E7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CC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66"/>
  <sheetViews>
    <sheetView tabSelected="1" zoomScale="83" zoomScaleNormal="83" zoomScalePageLayoutView="0" workbookViewId="0" topLeftCell="A1">
      <pane ySplit="7" topLeftCell="A31" activePane="bottomLeft" state="frozen"/>
      <selection pane="topLeft" activeCell="C1" sqref="C1"/>
      <selection pane="bottomLeft" activeCell="E47" sqref="E47:H47"/>
    </sheetView>
  </sheetViews>
  <sheetFormatPr defaultColWidth="9.140625" defaultRowHeight="15.75" customHeight="1"/>
  <cols>
    <col min="1" max="1" width="3.140625" style="7" customWidth="1"/>
    <col min="2" max="2" width="5.7109375" style="19" customWidth="1"/>
    <col min="3" max="4" width="3.8515625" style="7" customWidth="1"/>
    <col min="5" max="5" width="23.00390625" style="20" customWidth="1"/>
    <col min="6" max="6" width="24.8515625" style="20" customWidth="1"/>
    <col min="7" max="7" width="30.421875" style="20" customWidth="1"/>
    <col min="8" max="8" width="41.421875" style="27" customWidth="1"/>
    <col min="9" max="9" width="3.140625" style="21" customWidth="1"/>
    <col min="10" max="10" width="10.7109375" style="7" customWidth="1"/>
    <col min="11" max="14" width="10.7109375" style="22" customWidth="1"/>
    <col min="15" max="15" width="2.57421875" style="23" customWidth="1"/>
    <col min="16" max="16" width="5.00390625" style="35" customWidth="1"/>
    <col min="17" max="17" width="3.140625" style="23" customWidth="1"/>
    <col min="18" max="18" width="13.140625" style="22" customWidth="1"/>
    <col min="19" max="19" width="15.140625" style="22" customWidth="1"/>
    <col min="20" max="20" width="3.140625" style="23" customWidth="1"/>
    <col min="21" max="21" width="4.8515625" style="37" customWidth="1"/>
    <col min="22" max="22" width="3.140625" style="21" customWidth="1"/>
    <col min="23" max="23" width="15.421875" style="45" customWidth="1"/>
    <col min="24" max="24" width="4.8515625" style="7" customWidth="1"/>
    <col min="25" max="25" width="3.140625" style="7" customWidth="1"/>
    <col min="26" max="44" width="16.7109375" style="7" customWidth="1"/>
    <col min="45" max="45" width="14.28125" style="7" customWidth="1"/>
    <col min="46" max="50" width="12.8515625" style="7" customWidth="1"/>
    <col min="51" max="16384" width="9.140625" style="7" customWidth="1"/>
  </cols>
  <sheetData>
    <row r="1" spans="1:25" ht="8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46"/>
      <c r="X1" s="38"/>
      <c r="Y1" s="38"/>
    </row>
    <row r="2" spans="1:25" ht="44.25" customHeight="1">
      <c r="A2" s="38"/>
      <c r="B2" s="108" t="s">
        <v>14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10"/>
      <c r="Y2" s="38"/>
    </row>
    <row r="3" spans="1:25" ht="8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6"/>
      <c r="X3" s="38"/>
      <c r="Y3" s="38"/>
    </row>
    <row r="4" spans="1:25" s="41" customFormat="1" ht="45" customHeight="1">
      <c r="A4" s="40"/>
      <c r="B4" s="154" t="s">
        <v>63</v>
      </c>
      <c r="C4" s="155"/>
      <c r="D4" s="155"/>
      <c r="E4" s="155"/>
      <c r="F4" s="155"/>
      <c r="G4" s="155"/>
      <c r="H4" s="156"/>
      <c r="I4" s="40"/>
      <c r="J4" s="111" t="s">
        <v>52</v>
      </c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40"/>
    </row>
    <row r="5" spans="1:25" ht="8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46"/>
      <c r="X5" s="38"/>
      <c r="Y5" s="38"/>
    </row>
    <row r="6" spans="1:25" s="12" customFormat="1" ht="34.5" customHeight="1">
      <c r="A6" s="38"/>
      <c r="B6" s="39" t="s">
        <v>81</v>
      </c>
      <c r="C6" s="38"/>
      <c r="D6" s="38"/>
      <c r="E6" s="38"/>
      <c r="F6" s="38"/>
      <c r="G6" s="38"/>
      <c r="H6" s="38"/>
      <c r="I6" s="38"/>
      <c r="J6" s="10">
        <v>1</v>
      </c>
      <c r="K6" s="10">
        <v>2</v>
      </c>
      <c r="L6" s="10">
        <v>3</v>
      </c>
      <c r="M6" s="10">
        <v>4</v>
      </c>
      <c r="N6" s="10">
        <v>5</v>
      </c>
      <c r="O6" s="38"/>
      <c r="P6" s="38"/>
      <c r="Q6" s="38"/>
      <c r="R6" s="149" t="s">
        <v>8</v>
      </c>
      <c r="S6" s="150"/>
      <c r="T6" s="38"/>
      <c r="U6" s="38"/>
      <c r="V6" s="38"/>
      <c r="W6" s="61" t="s">
        <v>56</v>
      </c>
      <c r="X6" s="38"/>
      <c r="Y6" s="38"/>
    </row>
    <row r="7" spans="1:25" ht="8.25" customHeight="1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46"/>
      <c r="X7" s="38"/>
      <c r="Y7" s="38"/>
    </row>
    <row r="8" spans="1:25" ht="23.25" customHeight="1">
      <c r="A8" s="38"/>
      <c r="B8" s="48">
        <v>42</v>
      </c>
      <c r="C8" s="38"/>
      <c r="D8" s="151">
        <v>1</v>
      </c>
      <c r="E8" s="114" t="s">
        <v>39</v>
      </c>
      <c r="F8" s="115"/>
      <c r="G8" s="115"/>
      <c r="H8" s="62" t="s">
        <v>47</v>
      </c>
      <c r="I8" s="53"/>
      <c r="J8" s="54">
        <v>5</v>
      </c>
      <c r="K8" s="54">
        <v>8</v>
      </c>
      <c r="L8" s="54">
        <v>4</v>
      </c>
      <c r="M8" s="54">
        <v>6</v>
      </c>
      <c r="N8" s="54">
        <v>11</v>
      </c>
      <c r="O8" s="53"/>
      <c r="P8" s="63" t="s">
        <v>9</v>
      </c>
      <c r="Q8" s="53"/>
      <c r="R8" s="53"/>
      <c r="S8" s="71">
        <f>SUM(J8:N8)</f>
        <v>34</v>
      </c>
      <c r="T8" s="53"/>
      <c r="U8" s="64" t="str">
        <f>IF(R9+R10=S8,"v","no")</f>
        <v>v</v>
      </c>
      <c r="V8" s="53"/>
      <c r="W8" s="65">
        <f>IF(S8=0,"0",++(S8*100)/$S$44)</f>
        <v>0.7570696949454464</v>
      </c>
      <c r="X8" s="105">
        <v>1</v>
      </c>
      <c r="Y8" s="38"/>
    </row>
    <row r="9" spans="1:25" ht="23.25" customHeight="1">
      <c r="A9" s="38"/>
      <c r="B9" s="48">
        <v>42</v>
      </c>
      <c r="C9" s="38"/>
      <c r="D9" s="152"/>
      <c r="E9" s="116"/>
      <c r="F9" s="117"/>
      <c r="G9" s="117"/>
      <c r="H9" s="50" t="s">
        <v>49</v>
      </c>
      <c r="I9" s="38"/>
      <c r="J9" s="13">
        <v>0</v>
      </c>
      <c r="K9" s="13">
        <v>0</v>
      </c>
      <c r="L9" s="13">
        <v>0</v>
      </c>
      <c r="M9" s="13">
        <v>1</v>
      </c>
      <c r="N9" s="13">
        <v>0</v>
      </c>
      <c r="O9" s="38"/>
      <c r="P9" s="51" t="s">
        <v>10</v>
      </c>
      <c r="Q9" s="38"/>
      <c r="R9" s="29">
        <f>SUM(J9:N9)</f>
        <v>1</v>
      </c>
      <c r="S9" s="72"/>
      <c r="T9" s="38"/>
      <c r="U9" s="38"/>
      <c r="V9" s="38"/>
      <c r="W9" s="46"/>
      <c r="X9" s="106"/>
      <c r="Y9" s="38"/>
    </row>
    <row r="10" spans="1:25" ht="23.25" customHeight="1" thickBot="1">
      <c r="A10" s="38"/>
      <c r="B10" s="48">
        <v>42</v>
      </c>
      <c r="C10" s="38"/>
      <c r="D10" s="153"/>
      <c r="E10" s="56"/>
      <c r="F10" s="123" t="s">
        <v>68</v>
      </c>
      <c r="G10" s="123"/>
      <c r="H10" s="66" t="s">
        <v>48</v>
      </c>
      <c r="I10" s="56"/>
      <c r="J10" s="57">
        <v>5</v>
      </c>
      <c r="K10" s="57">
        <v>8</v>
      </c>
      <c r="L10" s="57">
        <v>4</v>
      </c>
      <c r="M10" s="57">
        <v>5</v>
      </c>
      <c r="N10" s="57">
        <v>11</v>
      </c>
      <c r="O10" s="56"/>
      <c r="P10" s="67" t="s">
        <v>11</v>
      </c>
      <c r="Q10" s="56"/>
      <c r="R10" s="58">
        <f>SUM(J10:N10)</f>
        <v>33</v>
      </c>
      <c r="S10" s="73"/>
      <c r="T10" s="56"/>
      <c r="U10" s="56"/>
      <c r="V10" s="56"/>
      <c r="W10" s="59"/>
      <c r="X10" s="107"/>
      <c r="Y10" s="38"/>
    </row>
    <row r="11" spans="1:25" ht="23.25" customHeight="1">
      <c r="A11" s="38"/>
      <c r="B11" s="48">
        <v>42</v>
      </c>
      <c r="C11" s="38"/>
      <c r="D11" s="151">
        <v>2</v>
      </c>
      <c r="E11" s="114" t="s">
        <v>38</v>
      </c>
      <c r="F11" s="115"/>
      <c r="G11" s="115"/>
      <c r="H11" s="62" t="s">
        <v>47</v>
      </c>
      <c r="I11" s="53"/>
      <c r="J11" s="54">
        <v>2</v>
      </c>
      <c r="K11" s="54">
        <v>3</v>
      </c>
      <c r="L11" s="54">
        <v>4</v>
      </c>
      <c r="M11" s="54">
        <v>8</v>
      </c>
      <c r="N11" s="54">
        <v>3</v>
      </c>
      <c r="O11" s="53"/>
      <c r="P11" s="63" t="s">
        <v>9</v>
      </c>
      <c r="Q11" s="53"/>
      <c r="R11" s="53"/>
      <c r="S11" s="71">
        <f>SUM(J11:N11)</f>
        <v>20</v>
      </c>
      <c r="T11" s="53"/>
      <c r="U11" s="64" t="str">
        <f>IF(R12+R13=S11,"v","no")</f>
        <v>v</v>
      </c>
      <c r="V11" s="53"/>
      <c r="W11" s="65">
        <f>IF(S11=0,"0",++(S11*100)/$S$44)</f>
        <v>0.44533511467379205</v>
      </c>
      <c r="X11" s="105">
        <v>2</v>
      </c>
      <c r="Y11" s="38"/>
    </row>
    <row r="12" spans="1:25" ht="23.25" customHeight="1">
      <c r="A12" s="38"/>
      <c r="B12" s="48">
        <v>42</v>
      </c>
      <c r="C12" s="38"/>
      <c r="D12" s="152"/>
      <c r="E12" s="116"/>
      <c r="F12" s="117"/>
      <c r="G12" s="117"/>
      <c r="H12" s="50" t="s">
        <v>49</v>
      </c>
      <c r="I12" s="38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38"/>
      <c r="P12" s="51" t="s">
        <v>10</v>
      </c>
      <c r="Q12" s="38"/>
      <c r="R12" s="29">
        <f>SUM(J12:N12)</f>
        <v>0</v>
      </c>
      <c r="S12" s="72"/>
      <c r="T12" s="38"/>
      <c r="U12" s="38"/>
      <c r="V12" s="38"/>
      <c r="W12" s="46"/>
      <c r="X12" s="106"/>
      <c r="Y12" s="38"/>
    </row>
    <row r="13" spans="1:25" ht="23.25" customHeight="1" thickBot="1">
      <c r="A13" s="38"/>
      <c r="B13" s="48">
        <v>42</v>
      </c>
      <c r="C13" s="38"/>
      <c r="D13" s="153"/>
      <c r="E13" s="56"/>
      <c r="F13" s="123" t="s">
        <v>35</v>
      </c>
      <c r="G13" s="123"/>
      <c r="H13" s="66" t="s">
        <v>48</v>
      </c>
      <c r="I13" s="56"/>
      <c r="J13" s="57">
        <v>2</v>
      </c>
      <c r="K13" s="57">
        <v>3</v>
      </c>
      <c r="L13" s="57">
        <v>4</v>
      </c>
      <c r="M13" s="57">
        <v>8</v>
      </c>
      <c r="N13" s="57">
        <v>3</v>
      </c>
      <c r="O13" s="56"/>
      <c r="P13" s="67" t="s">
        <v>11</v>
      </c>
      <c r="Q13" s="56"/>
      <c r="R13" s="58">
        <f>SUM(J13:N13)</f>
        <v>20</v>
      </c>
      <c r="S13" s="73"/>
      <c r="T13" s="56"/>
      <c r="U13" s="56"/>
      <c r="V13" s="56"/>
      <c r="W13" s="59"/>
      <c r="X13" s="107"/>
      <c r="Y13" s="38"/>
    </row>
    <row r="14" spans="1:25" ht="23.25" customHeight="1">
      <c r="A14" s="38"/>
      <c r="B14" s="48">
        <v>42</v>
      </c>
      <c r="C14" s="38"/>
      <c r="D14" s="151">
        <v>3</v>
      </c>
      <c r="E14" s="114" t="s">
        <v>40</v>
      </c>
      <c r="F14" s="115"/>
      <c r="G14" s="115"/>
      <c r="H14" s="62" t="s">
        <v>47</v>
      </c>
      <c r="I14" s="53"/>
      <c r="J14" s="54">
        <v>196</v>
      </c>
      <c r="K14" s="54">
        <v>214</v>
      </c>
      <c r="L14" s="54">
        <v>155</v>
      </c>
      <c r="M14" s="54">
        <v>228</v>
      </c>
      <c r="N14" s="54">
        <v>190</v>
      </c>
      <c r="O14" s="53"/>
      <c r="P14" s="63" t="s">
        <v>9</v>
      </c>
      <c r="Q14" s="53"/>
      <c r="R14" s="53"/>
      <c r="S14" s="71">
        <f>SUM(J14:N14)</f>
        <v>983</v>
      </c>
      <c r="T14" s="53"/>
      <c r="U14" s="64" t="str">
        <f>IF(R15+R19+R18+R16+R17=S14,"v","no")</f>
        <v>v</v>
      </c>
      <c r="V14" s="53"/>
      <c r="W14" s="65">
        <f>IF(S14=0,"0",++(S14*100)/$S$44)</f>
        <v>21.888220886216878</v>
      </c>
      <c r="X14" s="105">
        <v>3</v>
      </c>
      <c r="Y14" s="38"/>
    </row>
    <row r="15" spans="1:25" ht="23.25" customHeight="1">
      <c r="A15" s="38"/>
      <c r="B15" s="48">
        <v>42</v>
      </c>
      <c r="C15" s="38"/>
      <c r="D15" s="152"/>
      <c r="E15" s="116"/>
      <c r="F15" s="117"/>
      <c r="G15" s="117"/>
      <c r="H15" s="50" t="s">
        <v>49</v>
      </c>
      <c r="I15" s="38"/>
      <c r="J15" s="13">
        <v>6</v>
      </c>
      <c r="K15" s="13">
        <v>6</v>
      </c>
      <c r="L15" s="13">
        <v>5</v>
      </c>
      <c r="M15" s="13">
        <v>1</v>
      </c>
      <c r="N15" s="13">
        <v>3</v>
      </c>
      <c r="O15" s="38"/>
      <c r="P15" s="51" t="s">
        <v>10</v>
      </c>
      <c r="Q15" s="38"/>
      <c r="R15" s="29">
        <f>SUM(J15:N15)</f>
        <v>21</v>
      </c>
      <c r="S15" s="72"/>
      <c r="T15" s="38"/>
      <c r="U15" s="38"/>
      <c r="V15" s="38"/>
      <c r="W15" s="46"/>
      <c r="X15" s="106"/>
      <c r="Y15" s="38"/>
    </row>
    <row r="16" spans="1:25" ht="23.25" customHeight="1">
      <c r="A16" s="38"/>
      <c r="B16" s="48">
        <v>42</v>
      </c>
      <c r="C16" s="38"/>
      <c r="D16" s="152"/>
      <c r="E16" s="38"/>
      <c r="F16" s="119" t="s">
        <v>67</v>
      </c>
      <c r="G16" s="120"/>
      <c r="H16" s="50" t="s">
        <v>48</v>
      </c>
      <c r="I16" s="38"/>
      <c r="J16" s="13">
        <v>3</v>
      </c>
      <c r="K16" s="13">
        <v>6</v>
      </c>
      <c r="L16" s="13">
        <v>4</v>
      </c>
      <c r="M16" s="13">
        <v>2</v>
      </c>
      <c r="N16" s="13">
        <v>2</v>
      </c>
      <c r="O16" s="38"/>
      <c r="P16" s="51" t="s">
        <v>11</v>
      </c>
      <c r="Q16" s="38"/>
      <c r="R16" s="29">
        <f>SUM(J16:N16)</f>
        <v>17</v>
      </c>
      <c r="S16" s="72"/>
      <c r="T16" s="38"/>
      <c r="U16" s="38"/>
      <c r="V16" s="38"/>
      <c r="W16" s="46"/>
      <c r="X16" s="106"/>
      <c r="Y16" s="38"/>
    </row>
    <row r="17" spans="1:25" ht="23.25" customHeight="1">
      <c r="A17" s="38"/>
      <c r="B17" s="48">
        <v>42</v>
      </c>
      <c r="C17" s="38"/>
      <c r="D17" s="152"/>
      <c r="E17" s="38"/>
      <c r="F17" s="119" t="s">
        <v>69</v>
      </c>
      <c r="G17" s="120"/>
      <c r="H17" s="50" t="s">
        <v>48</v>
      </c>
      <c r="I17" s="38"/>
      <c r="J17" s="13">
        <v>1</v>
      </c>
      <c r="K17" s="13">
        <v>4</v>
      </c>
      <c r="L17" s="13">
        <v>3</v>
      </c>
      <c r="M17" s="13">
        <v>4</v>
      </c>
      <c r="N17" s="13">
        <v>5</v>
      </c>
      <c r="O17" s="38"/>
      <c r="P17" s="51" t="s">
        <v>11</v>
      </c>
      <c r="Q17" s="38"/>
      <c r="R17" s="29">
        <f>SUM(J17:N17)</f>
        <v>17</v>
      </c>
      <c r="S17" s="72"/>
      <c r="T17" s="38"/>
      <c r="U17" s="38"/>
      <c r="V17" s="38"/>
      <c r="W17" s="46"/>
      <c r="X17" s="106"/>
      <c r="Y17" s="38"/>
    </row>
    <row r="18" spans="1:25" ht="23.25" customHeight="1">
      <c r="A18" s="38"/>
      <c r="B18" s="48">
        <v>42</v>
      </c>
      <c r="C18" s="38"/>
      <c r="D18" s="152"/>
      <c r="E18" s="38"/>
      <c r="F18" s="119" t="s">
        <v>70</v>
      </c>
      <c r="G18" s="120"/>
      <c r="H18" s="50" t="s">
        <v>48</v>
      </c>
      <c r="I18" s="38"/>
      <c r="J18" s="13">
        <v>27</v>
      </c>
      <c r="K18" s="13">
        <v>24</v>
      </c>
      <c r="L18" s="13">
        <v>10</v>
      </c>
      <c r="M18" s="13">
        <v>32</v>
      </c>
      <c r="N18" s="13">
        <v>18</v>
      </c>
      <c r="O18" s="38"/>
      <c r="P18" s="51" t="s">
        <v>11</v>
      </c>
      <c r="Q18" s="38"/>
      <c r="R18" s="29">
        <f>SUM(J18:N18)</f>
        <v>111</v>
      </c>
      <c r="S18" s="72"/>
      <c r="T18" s="38"/>
      <c r="U18" s="38"/>
      <c r="V18" s="38"/>
      <c r="W18" s="46"/>
      <c r="X18" s="106"/>
      <c r="Y18" s="38"/>
    </row>
    <row r="19" spans="1:25" ht="23.25" customHeight="1" thickBot="1">
      <c r="A19" s="38"/>
      <c r="B19" s="48">
        <v>42</v>
      </c>
      <c r="C19" s="38"/>
      <c r="D19" s="153"/>
      <c r="E19" s="56"/>
      <c r="F19" s="123" t="s">
        <v>71</v>
      </c>
      <c r="G19" s="123"/>
      <c r="H19" s="66" t="s">
        <v>48</v>
      </c>
      <c r="I19" s="56"/>
      <c r="J19" s="57">
        <v>159</v>
      </c>
      <c r="K19" s="57">
        <v>174</v>
      </c>
      <c r="L19" s="57">
        <v>133</v>
      </c>
      <c r="M19" s="57">
        <v>189</v>
      </c>
      <c r="N19" s="57">
        <v>162</v>
      </c>
      <c r="O19" s="56"/>
      <c r="P19" s="67" t="s">
        <v>11</v>
      </c>
      <c r="Q19" s="56"/>
      <c r="R19" s="58">
        <f>SUM(J19:N19)</f>
        <v>817</v>
      </c>
      <c r="S19" s="73"/>
      <c r="T19" s="56"/>
      <c r="U19" s="56"/>
      <c r="V19" s="56"/>
      <c r="W19" s="59"/>
      <c r="X19" s="107"/>
      <c r="Y19" s="38"/>
    </row>
    <row r="20" spans="1:25" ht="23.25" customHeight="1">
      <c r="A20" s="38"/>
      <c r="B20" s="48">
        <v>42</v>
      </c>
      <c r="C20" s="38"/>
      <c r="D20" s="151">
        <v>4</v>
      </c>
      <c r="E20" s="114" t="s">
        <v>41</v>
      </c>
      <c r="F20" s="115"/>
      <c r="G20" s="115"/>
      <c r="H20" s="62" t="s">
        <v>47</v>
      </c>
      <c r="I20" s="53"/>
      <c r="J20" s="54">
        <v>417</v>
      </c>
      <c r="K20" s="54">
        <v>458</v>
      </c>
      <c r="L20" s="54">
        <v>386</v>
      </c>
      <c r="M20" s="54">
        <v>359</v>
      </c>
      <c r="N20" s="54">
        <v>469</v>
      </c>
      <c r="O20" s="53"/>
      <c r="P20" s="63" t="s">
        <v>9</v>
      </c>
      <c r="Q20" s="53"/>
      <c r="R20" s="53"/>
      <c r="S20" s="71">
        <f>SUM(J20:N20)</f>
        <v>2089</v>
      </c>
      <c r="T20" s="53"/>
      <c r="U20" s="64" t="str">
        <f>IF(R21+R24+R25+R22+R23+S20,"v","no")</f>
        <v>v</v>
      </c>
      <c r="V20" s="53"/>
      <c r="W20" s="65">
        <f>IF(S20=0,"0",++(S20*100)/$S$44)</f>
        <v>46.51525272767758</v>
      </c>
      <c r="X20" s="105">
        <v>4</v>
      </c>
      <c r="Y20" s="38"/>
    </row>
    <row r="21" spans="1:25" ht="23.25" customHeight="1">
      <c r="A21" s="38"/>
      <c r="B21" s="48">
        <v>42</v>
      </c>
      <c r="C21" s="38"/>
      <c r="D21" s="152"/>
      <c r="E21" s="116"/>
      <c r="F21" s="117"/>
      <c r="G21" s="117"/>
      <c r="H21" s="50" t="s">
        <v>49</v>
      </c>
      <c r="I21" s="38"/>
      <c r="J21" s="13">
        <v>6</v>
      </c>
      <c r="K21" s="13">
        <v>7</v>
      </c>
      <c r="L21" s="13">
        <v>6</v>
      </c>
      <c r="M21" s="13">
        <v>11</v>
      </c>
      <c r="N21" s="13">
        <v>3</v>
      </c>
      <c r="O21" s="38"/>
      <c r="P21" s="51" t="s">
        <v>10</v>
      </c>
      <c r="Q21" s="38"/>
      <c r="R21" s="29">
        <f>SUM(J21:N21)</f>
        <v>33</v>
      </c>
      <c r="S21" s="72"/>
      <c r="T21" s="38"/>
      <c r="U21" s="38"/>
      <c r="V21" s="38"/>
      <c r="W21" s="46"/>
      <c r="X21" s="106"/>
      <c r="Y21" s="38"/>
    </row>
    <row r="22" spans="1:25" ht="23.25" customHeight="1">
      <c r="A22" s="38"/>
      <c r="B22" s="48">
        <v>42</v>
      </c>
      <c r="C22" s="38"/>
      <c r="D22" s="152"/>
      <c r="E22" s="38"/>
      <c r="F22" s="119" t="s">
        <v>72</v>
      </c>
      <c r="G22" s="120" t="s">
        <v>21</v>
      </c>
      <c r="H22" s="50" t="s">
        <v>48</v>
      </c>
      <c r="I22" s="38"/>
      <c r="J22" s="13">
        <v>8</v>
      </c>
      <c r="K22" s="13">
        <v>7</v>
      </c>
      <c r="L22" s="13">
        <v>8</v>
      </c>
      <c r="M22" s="13">
        <v>3</v>
      </c>
      <c r="N22" s="13">
        <v>3</v>
      </c>
      <c r="O22" s="38"/>
      <c r="P22" s="51" t="s">
        <v>11</v>
      </c>
      <c r="Q22" s="38"/>
      <c r="R22" s="29">
        <f>SUM(J22:N22)</f>
        <v>29</v>
      </c>
      <c r="S22" s="72"/>
      <c r="T22" s="38"/>
      <c r="U22" s="38"/>
      <c r="V22" s="38"/>
      <c r="W22" s="46"/>
      <c r="X22" s="106"/>
      <c r="Y22" s="38"/>
    </row>
    <row r="23" spans="1:25" ht="23.25" customHeight="1">
      <c r="A23" s="38"/>
      <c r="B23" s="48">
        <v>42</v>
      </c>
      <c r="C23" s="38"/>
      <c r="D23" s="152"/>
      <c r="E23" s="38"/>
      <c r="F23" s="119" t="s">
        <v>73</v>
      </c>
      <c r="G23" s="120" t="s">
        <v>22</v>
      </c>
      <c r="H23" s="50" t="s">
        <v>48</v>
      </c>
      <c r="I23" s="38"/>
      <c r="J23" s="13">
        <v>36</v>
      </c>
      <c r="K23" s="13">
        <v>47</v>
      </c>
      <c r="L23" s="13">
        <v>30</v>
      </c>
      <c r="M23" s="13">
        <v>30</v>
      </c>
      <c r="N23" s="13">
        <v>32</v>
      </c>
      <c r="O23" s="38"/>
      <c r="P23" s="51" t="s">
        <v>11</v>
      </c>
      <c r="Q23" s="38"/>
      <c r="R23" s="29">
        <f>SUM(J23:N23)</f>
        <v>175</v>
      </c>
      <c r="S23" s="72"/>
      <c r="T23" s="38"/>
      <c r="U23" s="38"/>
      <c r="V23" s="38"/>
      <c r="W23" s="46"/>
      <c r="X23" s="106"/>
      <c r="Y23" s="38"/>
    </row>
    <row r="24" spans="1:25" ht="23.25" customHeight="1">
      <c r="A24" s="38"/>
      <c r="B24" s="48">
        <v>42</v>
      </c>
      <c r="C24" s="38"/>
      <c r="D24" s="152"/>
      <c r="E24" s="38"/>
      <c r="F24" s="118" t="s">
        <v>19</v>
      </c>
      <c r="G24" s="118" t="s">
        <v>19</v>
      </c>
      <c r="H24" s="50" t="s">
        <v>48</v>
      </c>
      <c r="I24" s="38"/>
      <c r="J24" s="13">
        <v>271</v>
      </c>
      <c r="K24" s="13">
        <v>279</v>
      </c>
      <c r="L24" s="13">
        <v>232</v>
      </c>
      <c r="M24" s="13">
        <v>232</v>
      </c>
      <c r="N24" s="13">
        <v>316</v>
      </c>
      <c r="O24" s="38"/>
      <c r="P24" s="51" t="s">
        <v>11</v>
      </c>
      <c r="Q24" s="38"/>
      <c r="R24" s="29">
        <f>SUM(J24:N24)</f>
        <v>1330</v>
      </c>
      <c r="S24" s="72"/>
      <c r="T24" s="38"/>
      <c r="U24" s="38"/>
      <c r="V24" s="38"/>
      <c r="W24" s="46"/>
      <c r="X24" s="106"/>
      <c r="Y24" s="38"/>
    </row>
    <row r="25" spans="1:25" ht="23.25" customHeight="1" thickBot="1">
      <c r="A25" s="38"/>
      <c r="B25" s="48">
        <v>42</v>
      </c>
      <c r="C25" s="38"/>
      <c r="D25" s="153"/>
      <c r="E25" s="56"/>
      <c r="F25" s="121" t="s">
        <v>20</v>
      </c>
      <c r="G25" s="122" t="s">
        <v>20</v>
      </c>
      <c r="H25" s="66" t="s">
        <v>48</v>
      </c>
      <c r="I25" s="56"/>
      <c r="J25" s="57">
        <v>96</v>
      </c>
      <c r="K25" s="57">
        <v>118</v>
      </c>
      <c r="L25" s="57">
        <v>110</v>
      </c>
      <c r="M25" s="57">
        <v>83</v>
      </c>
      <c r="N25" s="57">
        <v>115</v>
      </c>
      <c r="O25" s="56"/>
      <c r="P25" s="67" t="s">
        <v>11</v>
      </c>
      <c r="Q25" s="56"/>
      <c r="R25" s="58">
        <f>SUM(J25:N25)</f>
        <v>522</v>
      </c>
      <c r="S25" s="73"/>
      <c r="T25" s="56"/>
      <c r="U25" s="56"/>
      <c r="V25" s="56"/>
      <c r="W25" s="59"/>
      <c r="X25" s="107"/>
      <c r="Y25" s="38"/>
    </row>
    <row r="26" spans="1:25" ht="23.25" customHeight="1">
      <c r="A26" s="38"/>
      <c r="B26" s="48">
        <v>42</v>
      </c>
      <c r="C26" s="38"/>
      <c r="D26" s="151">
        <v>5</v>
      </c>
      <c r="E26" s="114" t="s">
        <v>42</v>
      </c>
      <c r="F26" s="115"/>
      <c r="G26" s="115"/>
      <c r="H26" s="62" t="s">
        <v>47</v>
      </c>
      <c r="I26" s="53"/>
      <c r="J26" s="54">
        <v>6</v>
      </c>
      <c r="K26" s="54">
        <v>9</v>
      </c>
      <c r="L26" s="54">
        <v>11</v>
      </c>
      <c r="M26" s="54">
        <v>7</v>
      </c>
      <c r="N26" s="54">
        <v>6</v>
      </c>
      <c r="O26" s="53"/>
      <c r="P26" s="63" t="s">
        <v>9</v>
      </c>
      <c r="Q26" s="53"/>
      <c r="R26" s="53"/>
      <c r="S26" s="71">
        <f>SUM(J26:N26)</f>
        <v>39</v>
      </c>
      <c r="T26" s="53"/>
      <c r="U26" s="64" t="str">
        <f>IF(R27+R28=S26,"v","no")</f>
        <v>v</v>
      </c>
      <c r="V26" s="53"/>
      <c r="W26" s="65">
        <f>IF(S26=0,"0",++(S26*100)/$S$44)</f>
        <v>0.8684034736138945</v>
      </c>
      <c r="X26" s="105">
        <v>5</v>
      </c>
      <c r="Y26" s="38"/>
    </row>
    <row r="27" spans="1:25" ht="23.25" customHeight="1">
      <c r="A27" s="38"/>
      <c r="B27" s="48">
        <v>42</v>
      </c>
      <c r="C27" s="38"/>
      <c r="D27" s="152"/>
      <c r="E27" s="116"/>
      <c r="F27" s="117"/>
      <c r="G27" s="117"/>
      <c r="H27" s="50" t="s">
        <v>49</v>
      </c>
      <c r="I27" s="38"/>
      <c r="J27" s="13">
        <v>1</v>
      </c>
      <c r="K27" s="13">
        <v>0</v>
      </c>
      <c r="L27" s="13">
        <v>2</v>
      </c>
      <c r="M27" s="13">
        <v>0</v>
      </c>
      <c r="N27" s="13">
        <v>0</v>
      </c>
      <c r="O27" s="38"/>
      <c r="P27" s="51" t="s">
        <v>10</v>
      </c>
      <c r="Q27" s="38"/>
      <c r="R27" s="29">
        <f>SUM(J27:N27)</f>
        <v>3</v>
      </c>
      <c r="S27" s="72"/>
      <c r="T27" s="38"/>
      <c r="U27" s="38"/>
      <c r="V27" s="38"/>
      <c r="W27" s="46"/>
      <c r="X27" s="106"/>
      <c r="Y27" s="38"/>
    </row>
    <row r="28" spans="1:25" ht="23.25" customHeight="1" thickBot="1">
      <c r="A28" s="38"/>
      <c r="B28" s="48">
        <v>42</v>
      </c>
      <c r="C28" s="38"/>
      <c r="D28" s="153"/>
      <c r="E28" s="56"/>
      <c r="F28" s="123" t="s">
        <v>24</v>
      </c>
      <c r="G28" s="123"/>
      <c r="H28" s="66" t="s">
        <v>48</v>
      </c>
      <c r="I28" s="56"/>
      <c r="J28" s="57">
        <v>5</v>
      </c>
      <c r="K28" s="57">
        <v>9</v>
      </c>
      <c r="L28" s="57">
        <v>9</v>
      </c>
      <c r="M28" s="57">
        <v>7</v>
      </c>
      <c r="N28" s="57">
        <v>6</v>
      </c>
      <c r="O28" s="56"/>
      <c r="P28" s="67" t="s">
        <v>11</v>
      </c>
      <c r="Q28" s="56"/>
      <c r="R28" s="58">
        <f>SUM(J28:N28)</f>
        <v>36</v>
      </c>
      <c r="S28" s="73"/>
      <c r="T28" s="56"/>
      <c r="U28" s="56"/>
      <c r="V28" s="56"/>
      <c r="W28" s="59"/>
      <c r="X28" s="107"/>
      <c r="Y28" s="38"/>
    </row>
    <row r="29" spans="1:25" ht="23.25" customHeight="1">
      <c r="A29" s="38"/>
      <c r="B29" s="48">
        <v>43</v>
      </c>
      <c r="C29" s="38"/>
      <c r="D29" s="151">
        <v>6</v>
      </c>
      <c r="E29" s="114" t="s">
        <v>43</v>
      </c>
      <c r="F29" s="115"/>
      <c r="G29" s="115"/>
      <c r="H29" s="62" t="s">
        <v>47</v>
      </c>
      <c r="I29" s="53"/>
      <c r="J29" s="54">
        <v>5</v>
      </c>
      <c r="K29" s="54">
        <v>2</v>
      </c>
      <c r="L29" s="54">
        <v>2</v>
      </c>
      <c r="M29" s="54">
        <v>1</v>
      </c>
      <c r="N29" s="54">
        <v>5</v>
      </c>
      <c r="O29" s="53"/>
      <c r="P29" s="63" t="s">
        <v>9</v>
      </c>
      <c r="Q29" s="53"/>
      <c r="R29" s="53"/>
      <c r="S29" s="71">
        <f>SUM(J29:N29)</f>
        <v>15</v>
      </c>
      <c r="T29" s="53"/>
      <c r="U29" s="64" t="str">
        <f>IF(R30+R31=S29,"v","no")</f>
        <v>v</v>
      </c>
      <c r="V29" s="53"/>
      <c r="W29" s="65">
        <f>IF(S29=0,"0",++(S29*100)/$S$44)</f>
        <v>0.33400133600534404</v>
      </c>
      <c r="X29" s="105">
        <v>6</v>
      </c>
      <c r="Y29" s="38"/>
    </row>
    <row r="30" spans="1:25" ht="23.25" customHeight="1">
      <c r="A30" s="38"/>
      <c r="B30" s="48">
        <v>43</v>
      </c>
      <c r="C30" s="38"/>
      <c r="D30" s="152"/>
      <c r="E30" s="116"/>
      <c r="F30" s="117"/>
      <c r="G30" s="117"/>
      <c r="H30" s="50" t="s">
        <v>49</v>
      </c>
      <c r="I30" s="38"/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38"/>
      <c r="P30" s="51" t="s">
        <v>10</v>
      </c>
      <c r="Q30" s="38"/>
      <c r="R30" s="29">
        <f>SUM(J30:N30)</f>
        <v>0</v>
      </c>
      <c r="S30" s="72"/>
      <c r="T30" s="38"/>
      <c r="U30" s="38"/>
      <c r="V30" s="38"/>
      <c r="W30" s="46"/>
      <c r="X30" s="106"/>
      <c r="Y30" s="38"/>
    </row>
    <row r="31" spans="1:25" ht="23.25" customHeight="1" thickBot="1">
      <c r="A31" s="38"/>
      <c r="B31" s="48">
        <v>43</v>
      </c>
      <c r="C31" s="38"/>
      <c r="D31" s="153"/>
      <c r="E31" s="56"/>
      <c r="F31" s="123" t="s">
        <v>74</v>
      </c>
      <c r="G31" s="123"/>
      <c r="H31" s="66" t="s">
        <v>48</v>
      </c>
      <c r="I31" s="56"/>
      <c r="J31" s="57">
        <v>5</v>
      </c>
      <c r="K31" s="57">
        <v>2</v>
      </c>
      <c r="L31" s="57">
        <v>2</v>
      </c>
      <c r="M31" s="57">
        <v>1</v>
      </c>
      <c r="N31" s="57">
        <v>5</v>
      </c>
      <c r="O31" s="56"/>
      <c r="P31" s="67" t="s">
        <v>11</v>
      </c>
      <c r="Q31" s="56"/>
      <c r="R31" s="58">
        <f>SUM(J31:N31)</f>
        <v>15</v>
      </c>
      <c r="S31" s="73"/>
      <c r="T31" s="56"/>
      <c r="U31" s="56"/>
      <c r="V31" s="56"/>
      <c r="W31" s="59"/>
      <c r="X31" s="107"/>
      <c r="Y31" s="38"/>
    </row>
    <row r="32" spans="1:25" ht="23.25" customHeight="1">
      <c r="A32" s="38"/>
      <c r="B32" s="48">
        <v>43</v>
      </c>
      <c r="C32" s="38"/>
      <c r="D32" s="151">
        <v>7</v>
      </c>
      <c r="E32" s="114" t="s">
        <v>44</v>
      </c>
      <c r="F32" s="115"/>
      <c r="G32" s="115"/>
      <c r="H32" s="62" t="s">
        <v>47</v>
      </c>
      <c r="I32" s="53"/>
      <c r="J32" s="54">
        <v>36</v>
      </c>
      <c r="K32" s="54">
        <v>12</v>
      </c>
      <c r="L32" s="54">
        <v>14</v>
      </c>
      <c r="M32" s="54">
        <v>21</v>
      </c>
      <c r="N32" s="54">
        <v>22</v>
      </c>
      <c r="O32" s="53"/>
      <c r="P32" s="63" t="s">
        <v>9</v>
      </c>
      <c r="Q32" s="53"/>
      <c r="R32" s="53"/>
      <c r="S32" s="71">
        <f>SUM(J32:N32)</f>
        <v>105</v>
      </c>
      <c r="T32" s="53"/>
      <c r="U32" s="64" t="str">
        <f>IF(R33+R34=S32,"v","no")</f>
        <v>v</v>
      </c>
      <c r="V32" s="53"/>
      <c r="W32" s="65">
        <f>IF(S32=0,"0",++(S32*100)/$S$44)</f>
        <v>2.338009352037408</v>
      </c>
      <c r="X32" s="105">
        <v>7</v>
      </c>
      <c r="Y32" s="38"/>
    </row>
    <row r="33" spans="1:25" ht="23.25" customHeight="1">
      <c r="A33" s="38"/>
      <c r="B33" s="48">
        <v>43</v>
      </c>
      <c r="C33" s="38"/>
      <c r="D33" s="152"/>
      <c r="E33" s="116"/>
      <c r="F33" s="117"/>
      <c r="G33" s="117"/>
      <c r="H33" s="50" t="s">
        <v>49</v>
      </c>
      <c r="I33" s="38"/>
      <c r="J33" s="13">
        <v>3</v>
      </c>
      <c r="K33" s="13">
        <v>0</v>
      </c>
      <c r="L33" s="13">
        <v>0</v>
      </c>
      <c r="M33" s="13">
        <v>3</v>
      </c>
      <c r="N33" s="13">
        <v>0</v>
      </c>
      <c r="O33" s="38"/>
      <c r="P33" s="51" t="s">
        <v>10</v>
      </c>
      <c r="Q33" s="38"/>
      <c r="R33" s="29">
        <f>SUM(J33:N33)</f>
        <v>6</v>
      </c>
      <c r="S33" s="72"/>
      <c r="T33" s="38"/>
      <c r="U33" s="38"/>
      <c r="V33" s="38"/>
      <c r="W33" s="46"/>
      <c r="X33" s="106"/>
      <c r="Y33" s="38"/>
    </row>
    <row r="34" spans="1:25" ht="23.25" customHeight="1" thickBot="1">
      <c r="A34" s="38"/>
      <c r="B34" s="48">
        <v>43</v>
      </c>
      <c r="C34" s="38"/>
      <c r="D34" s="153"/>
      <c r="E34" s="56"/>
      <c r="F34" s="123" t="s">
        <v>37</v>
      </c>
      <c r="G34" s="123"/>
      <c r="H34" s="66" t="s">
        <v>48</v>
      </c>
      <c r="I34" s="56"/>
      <c r="J34" s="57">
        <v>33</v>
      </c>
      <c r="K34" s="57">
        <v>12</v>
      </c>
      <c r="L34" s="57">
        <v>14</v>
      </c>
      <c r="M34" s="57">
        <v>18</v>
      </c>
      <c r="N34" s="57">
        <v>22</v>
      </c>
      <c r="O34" s="56"/>
      <c r="P34" s="67" t="s">
        <v>11</v>
      </c>
      <c r="Q34" s="56"/>
      <c r="R34" s="58">
        <f>SUM(J34:N34)</f>
        <v>99</v>
      </c>
      <c r="S34" s="73"/>
      <c r="T34" s="56"/>
      <c r="U34" s="56"/>
      <c r="V34" s="56"/>
      <c r="W34" s="59"/>
      <c r="X34" s="107"/>
      <c r="Y34" s="38"/>
    </row>
    <row r="35" spans="1:25" ht="23.25" customHeight="1">
      <c r="A35" s="38"/>
      <c r="B35" s="48">
        <v>43</v>
      </c>
      <c r="C35" s="38"/>
      <c r="D35" s="151">
        <v>8</v>
      </c>
      <c r="E35" s="114" t="s">
        <v>45</v>
      </c>
      <c r="F35" s="115"/>
      <c r="G35" s="115"/>
      <c r="H35" s="62" t="s">
        <v>47</v>
      </c>
      <c r="I35" s="53"/>
      <c r="J35" s="54">
        <v>4</v>
      </c>
      <c r="K35" s="54">
        <v>5</v>
      </c>
      <c r="L35" s="54">
        <v>3</v>
      </c>
      <c r="M35" s="54">
        <v>5</v>
      </c>
      <c r="N35" s="54">
        <v>1</v>
      </c>
      <c r="O35" s="53"/>
      <c r="P35" s="63" t="s">
        <v>9</v>
      </c>
      <c r="Q35" s="53"/>
      <c r="R35" s="53"/>
      <c r="S35" s="71">
        <f>SUM(J35:N35)</f>
        <v>18</v>
      </c>
      <c r="T35" s="53"/>
      <c r="U35" s="64" t="str">
        <f>IF(R36+R37=S35,"v","no")</f>
        <v>v</v>
      </c>
      <c r="V35" s="53"/>
      <c r="W35" s="65">
        <f>IF(S35=0,"0",++(S35*100)/$S$44)</f>
        <v>0.40080160320641284</v>
      </c>
      <c r="X35" s="105">
        <v>8</v>
      </c>
      <c r="Y35" s="38"/>
    </row>
    <row r="36" spans="1:25" ht="23.25" customHeight="1">
      <c r="A36" s="38"/>
      <c r="B36" s="48">
        <v>43</v>
      </c>
      <c r="C36" s="38"/>
      <c r="D36" s="152"/>
      <c r="E36" s="116" t="s">
        <v>25</v>
      </c>
      <c r="F36" s="117"/>
      <c r="G36" s="117"/>
      <c r="H36" s="50" t="s">
        <v>49</v>
      </c>
      <c r="I36" s="38"/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38"/>
      <c r="P36" s="51" t="s">
        <v>10</v>
      </c>
      <c r="Q36" s="38"/>
      <c r="R36" s="29">
        <f>SUM(J36:N36)</f>
        <v>0</v>
      </c>
      <c r="S36" s="72"/>
      <c r="T36" s="38"/>
      <c r="U36" s="38"/>
      <c r="V36" s="38"/>
      <c r="W36" s="46"/>
      <c r="X36" s="106"/>
      <c r="Y36" s="38"/>
    </row>
    <row r="37" spans="1:25" ht="23.25" customHeight="1" thickBot="1">
      <c r="A37" s="38"/>
      <c r="B37" s="48">
        <v>43</v>
      </c>
      <c r="C37" s="38"/>
      <c r="D37" s="153"/>
      <c r="E37" s="56"/>
      <c r="F37" s="123" t="s">
        <v>26</v>
      </c>
      <c r="G37" s="123"/>
      <c r="H37" s="66" t="s">
        <v>48</v>
      </c>
      <c r="I37" s="56"/>
      <c r="J37" s="57">
        <v>4</v>
      </c>
      <c r="K37" s="57">
        <v>5</v>
      </c>
      <c r="L37" s="57">
        <v>3</v>
      </c>
      <c r="M37" s="57">
        <v>5</v>
      </c>
      <c r="N37" s="57">
        <v>1</v>
      </c>
      <c r="O37" s="56"/>
      <c r="P37" s="67" t="s">
        <v>11</v>
      </c>
      <c r="Q37" s="56"/>
      <c r="R37" s="58">
        <f>SUM(J37:N37)</f>
        <v>18</v>
      </c>
      <c r="S37" s="73"/>
      <c r="T37" s="56"/>
      <c r="U37" s="56"/>
      <c r="V37" s="56"/>
      <c r="W37" s="59"/>
      <c r="X37" s="107"/>
      <c r="Y37" s="38"/>
    </row>
    <row r="38" spans="1:25" ht="23.25" customHeight="1">
      <c r="A38" s="38"/>
      <c r="B38" s="48">
        <v>43</v>
      </c>
      <c r="C38" s="38"/>
      <c r="D38" s="151">
        <v>9</v>
      </c>
      <c r="E38" s="114" t="s">
        <v>46</v>
      </c>
      <c r="F38" s="115"/>
      <c r="G38" s="115"/>
      <c r="H38" s="62" t="s">
        <v>47</v>
      </c>
      <c r="I38" s="53"/>
      <c r="J38" s="54">
        <v>227</v>
      </c>
      <c r="K38" s="54">
        <v>243</v>
      </c>
      <c r="L38" s="54">
        <v>240</v>
      </c>
      <c r="M38" s="54">
        <v>242</v>
      </c>
      <c r="N38" s="54">
        <v>236</v>
      </c>
      <c r="O38" s="53"/>
      <c r="P38" s="63" t="s">
        <v>9</v>
      </c>
      <c r="Q38" s="53"/>
      <c r="R38" s="53"/>
      <c r="S38" s="71">
        <f>SUM(J38:N38)</f>
        <v>1188</v>
      </c>
      <c r="T38" s="53"/>
      <c r="U38" s="64" t="str">
        <f>IF(R39+R40=S38,"v","no")</f>
        <v>v</v>
      </c>
      <c r="V38" s="53"/>
      <c r="W38" s="65">
        <f>IF(S38=0,"0",++(S38*100)/$S$44)</f>
        <v>26.452905811623246</v>
      </c>
      <c r="X38" s="105">
        <v>9</v>
      </c>
      <c r="Y38" s="38"/>
    </row>
    <row r="39" spans="1:25" ht="23.25" customHeight="1">
      <c r="A39" s="38"/>
      <c r="B39" s="48">
        <v>43</v>
      </c>
      <c r="C39" s="38"/>
      <c r="D39" s="152"/>
      <c r="E39" s="116"/>
      <c r="F39" s="117"/>
      <c r="G39" s="117"/>
      <c r="H39" s="50" t="s">
        <v>49</v>
      </c>
      <c r="I39" s="38"/>
      <c r="J39" s="13">
        <v>19</v>
      </c>
      <c r="K39" s="13">
        <v>0</v>
      </c>
      <c r="L39" s="13">
        <v>12</v>
      </c>
      <c r="M39" s="13">
        <v>12</v>
      </c>
      <c r="N39" s="13">
        <v>21</v>
      </c>
      <c r="O39" s="38"/>
      <c r="P39" s="51" t="s">
        <v>10</v>
      </c>
      <c r="Q39" s="38"/>
      <c r="R39" s="29">
        <f>SUM(J39:N39)</f>
        <v>64</v>
      </c>
      <c r="S39" s="72"/>
      <c r="T39" s="38"/>
      <c r="U39" s="38"/>
      <c r="V39" s="38"/>
      <c r="W39" s="46"/>
      <c r="X39" s="106"/>
      <c r="Y39" s="38"/>
    </row>
    <row r="40" spans="1:25" ht="23.25" customHeight="1" thickBot="1">
      <c r="A40" s="38"/>
      <c r="B40" s="48">
        <v>43</v>
      </c>
      <c r="C40" s="38"/>
      <c r="D40" s="153"/>
      <c r="E40" s="60"/>
      <c r="F40" s="123" t="s">
        <v>30</v>
      </c>
      <c r="G40" s="123"/>
      <c r="H40" s="66" t="s">
        <v>48</v>
      </c>
      <c r="I40" s="56"/>
      <c r="J40" s="57">
        <v>208</v>
      </c>
      <c r="K40" s="57">
        <v>243</v>
      </c>
      <c r="L40" s="57">
        <v>228</v>
      </c>
      <c r="M40" s="57">
        <v>230</v>
      </c>
      <c r="N40" s="57">
        <v>215</v>
      </c>
      <c r="O40" s="56"/>
      <c r="P40" s="67" t="s">
        <v>11</v>
      </c>
      <c r="Q40" s="56"/>
      <c r="R40" s="58">
        <f>SUM(J40:N40)</f>
        <v>1124</v>
      </c>
      <c r="S40" s="73"/>
      <c r="T40" s="56"/>
      <c r="U40" s="56"/>
      <c r="V40" s="56"/>
      <c r="W40" s="59"/>
      <c r="X40" s="107"/>
      <c r="Y40" s="38"/>
    </row>
    <row r="41" spans="1:25" ht="8.25" customHeight="1">
      <c r="A41" s="38"/>
      <c r="B41" s="49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72"/>
      <c r="T41" s="38"/>
      <c r="U41" s="38"/>
      <c r="V41" s="38"/>
      <c r="W41" s="46"/>
      <c r="X41" s="38"/>
      <c r="Y41" s="38"/>
    </row>
    <row r="42" spans="1:25" ht="25.5" customHeight="1">
      <c r="A42" s="38"/>
      <c r="B42" s="48">
        <v>45</v>
      </c>
      <c r="C42" s="38"/>
      <c r="D42" s="38"/>
      <c r="E42" s="136" t="s">
        <v>49</v>
      </c>
      <c r="F42" s="137"/>
      <c r="G42" s="137"/>
      <c r="H42" s="138"/>
      <c r="I42" s="38"/>
      <c r="J42" s="13">
        <f>(SUMIF($P$8:$P$40,"=B",J8:J40))</f>
        <v>35</v>
      </c>
      <c r="K42" s="13">
        <f>(SUMIF($P$8:$P$40,"=B",K8:K40))</f>
        <v>13</v>
      </c>
      <c r="L42" s="13">
        <f>(SUMIF($P$8:$P$40,"=B",L8:L40))</f>
        <v>25</v>
      </c>
      <c r="M42" s="13">
        <f>(SUMIF($P$8:$P$40,"=B",M8:M40))</f>
        <v>28</v>
      </c>
      <c r="N42" s="13">
        <f>(SUMIF($P$8:$P$40,"=B",N8:N40))</f>
        <v>27</v>
      </c>
      <c r="O42" s="38"/>
      <c r="P42" s="68" t="s">
        <v>10</v>
      </c>
      <c r="Q42" s="38"/>
      <c r="R42" s="14">
        <f>SUM(J42:N42)</f>
        <v>128</v>
      </c>
      <c r="S42" s="72"/>
      <c r="T42" s="38"/>
      <c r="U42" s="38"/>
      <c r="V42" s="38"/>
      <c r="W42" s="46"/>
      <c r="X42" s="38"/>
      <c r="Y42" s="38"/>
    </row>
    <row r="43" spans="1:25" ht="25.5" customHeight="1">
      <c r="A43" s="38"/>
      <c r="B43" s="48">
        <v>45</v>
      </c>
      <c r="C43" s="38"/>
      <c r="D43" s="38"/>
      <c r="E43" s="136" t="s">
        <v>48</v>
      </c>
      <c r="F43" s="137"/>
      <c r="G43" s="137"/>
      <c r="H43" s="138"/>
      <c r="I43" s="38"/>
      <c r="J43" s="13">
        <f>(SUMIF($P$8:$P$40,"=C",J8:J40))</f>
        <v>863</v>
      </c>
      <c r="K43" s="13">
        <f>(SUMIF($P$8:$P$40,"=C",K8:K40))</f>
        <v>941</v>
      </c>
      <c r="L43" s="13">
        <f>(SUMIF($P$8:$P$40,"=C",L8:L40))</f>
        <v>794</v>
      </c>
      <c r="M43" s="13">
        <f>(SUMIF($P$8:$P$40,"=C",M8:M40))</f>
        <v>849</v>
      </c>
      <c r="N43" s="13">
        <f>(SUMIF($P$8:$P$40,"=C",N8:N40))</f>
        <v>916</v>
      </c>
      <c r="O43" s="38"/>
      <c r="P43" s="68" t="s">
        <v>11</v>
      </c>
      <c r="Q43" s="38"/>
      <c r="R43" s="14">
        <f>SUM(J43:N43)</f>
        <v>4363</v>
      </c>
      <c r="S43" s="72"/>
      <c r="T43" s="38"/>
      <c r="U43" s="38"/>
      <c r="V43" s="38"/>
      <c r="W43" s="46"/>
      <c r="X43" s="38"/>
      <c r="Y43" s="38"/>
    </row>
    <row r="44" spans="1:25" ht="25.5" customHeight="1">
      <c r="A44" s="38"/>
      <c r="B44" s="48">
        <v>45</v>
      </c>
      <c r="C44" s="38"/>
      <c r="D44" s="38"/>
      <c r="E44" s="136" t="s">
        <v>53</v>
      </c>
      <c r="F44" s="137"/>
      <c r="G44" s="137"/>
      <c r="H44" s="138"/>
      <c r="I44" s="38"/>
      <c r="J44" s="16">
        <f>(SUMIF($P$8:$P$40,"=A",J8:J40))</f>
        <v>898</v>
      </c>
      <c r="K44" s="16">
        <f>(SUMIF($P$8:$P$40,"=A",K8:K40))</f>
        <v>954</v>
      </c>
      <c r="L44" s="16">
        <f>(SUMIF($P$8:$P$40,"=A",L8:L40))</f>
        <v>819</v>
      </c>
      <c r="M44" s="16">
        <f>(SUMIF($P$8:$P$40,"=A",M8:M40))</f>
        <v>877</v>
      </c>
      <c r="N44" s="16">
        <f>(SUMIF($P$8:$P$40,"=A",N8:N40))</f>
        <v>943</v>
      </c>
      <c r="O44" s="38"/>
      <c r="P44" s="69" t="s">
        <v>60</v>
      </c>
      <c r="Q44" s="38"/>
      <c r="R44" s="38"/>
      <c r="S44" s="74">
        <f>SUM(J44:N44)</f>
        <v>4491</v>
      </c>
      <c r="T44" s="38"/>
      <c r="U44" s="52" t="str">
        <f>IF(R43+R42=S44,"v","no")</f>
        <v>v</v>
      </c>
      <c r="V44" s="38"/>
      <c r="W44" s="102">
        <f>SUM(W8:W43)</f>
        <v>100</v>
      </c>
      <c r="X44" s="38"/>
      <c r="Y44" s="38"/>
    </row>
    <row r="45" spans="1:25" ht="8.25" customHeight="1">
      <c r="A45" s="38"/>
      <c r="B45" s="4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2"/>
      <c r="Q45" s="38"/>
      <c r="R45" s="38"/>
      <c r="S45" s="72"/>
      <c r="T45" s="38"/>
      <c r="U45" s="38"/>
      <c r="V45" s="38"/>
      <c r="W45" s="46"/>
      <c r="X45" s="38"/>
      <c r="Y45" s="38"/>
    </row>
    <row r="46" spans="1:25" ht="24.75" customHeight="1">
      <c r="A46" s="38"/>
      <c r="B46" s="48">
        <v>32</v>
      </c>
      <c r="C46" s="38"/>
      <c r="D46" s="38"/>
      <c r="E46" s="132" t="s">
        <v>5</v>
      </c>
      <c r="F46" s="172"/>
      <c r="G46" s="172"/>
      <c r="H46" s="133"/>
      <c r="I46" s="38"/>
      <c r="J46" s="13">
        <v>13</v>
      </c>
      <c r="K46" s="13">
        <v>18</v>
      </c>
      <c r="L46" s="13">
        <v>6</v>
      </c>
      <c r="M46" s="13">
        <v>12</v>
      </c>
      <c r="N46" s="13">
        <v>11</v>
      </c>
      <c r="O46" s="38"/>
      <c r="P46" s="98" t="s">
        <v>57</v>
      </c>
      <c r="Q46" s="38"/>
      <c r="R46" s="30">
        <f>SUM(J46:N46)</f>
        <v>60</v>
      </c>
      <c r="S46" s="72"/>
      <c r="T46" s="38"/>
      <c r="U46" s="38"/>
      <c r="V46" s="38"/>
      <c r="W46" s="46"/>
      <c r="X46" s="38"/>
      <c r="Y46" s="38"/>
    </row>
    <row r="47" spans="1:25" ht="24.75" customHeight="1">
      <c r="A47" s="38"/>
      <c r="B47" s="48">
        <v>33</v>
      </c>
      <c r="C47" s="38"/>
      <c r="D47" s="38"/>
      <c r="E47" s="132" t="s">
        <v>6</v>
      </c>
      <c r="F47" s="172"/>
      <c r="G47" s="172"/>
      <c r="H47" s="133"/>
      <c r="I47" s="38"/>
      <c r="J47" s="13">
        <v>15</v>
      </c>
      <c r="K47" s="13">
        <v>20</v>
      </c>
      <c r="L47" s="13">
        <v>23</v>
      </c>
      <c r="M47" s="13">
        <v>26</v>
      </c>
      <c r="N47" s="13">
        <v>22</v>
      </c>
      <c r="O47" s="38"/>
      <c r="P47" s="98" t="s">
        <v>58</v>
      </c>
      <c r="Q47" s="38"/>
      <c r="R47" s="30">
        <f>SUM(J47:N47)</f>
        <v>106</v>
      </c>
      <c r="S47" s="72"/>
      <c r="T47" s="38"/>
      <c r="U47" s="38"/>
      <c r="V47" s="38"/>
      <c r="W47" s="46"/>
      <c r="X47" s="38"/>
      <c r="Y47" s="38"/>
    </row>
    <row r="48" spans="1:25" s="18" customFormat="1" ht="24.75" customHeight="1">
      <c r="A48" s="38"/>
      <c r="B48" s="48">
        <v>37</v>
      </c>
      <c r="C48" s="38"/>
      <c r="D48" s="38"/>
      <c r="E48" s="132" t="s">
        <v>7</v>
      </c>
      <c r="F48" s="172"/>
      <c r="G48" s="172"/>
      <c r="H48" s="133"/>
      <c r="I48" s="38"/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38"/>
      <c r="P48" s="98" t="s">
        <v>59</v>
      </c>
      <c r="Q48" s="38"/>
      <c r="R48" s="30">
        <f>SUM(J48:N48)</f>
        <v>0</v>
      </c>
      <c r="S48" s="72"/>
      <c r="T48" s="38"/>
      <c r="U48" s="38"/>
      <c r="V48" s="38"/>
      <c r="W48" s="46"/>
      <c r="X48" s="38"/>
      <c r="Y48" s="38"/>
    </row>
    <row r="49" spans="1:25" ht="29.25" customHeight="1">
      <c r="A49" s="38"/>
      <c r="B49" s="49"/>
      <c r="C49" s="38"/>
      <c r="D49" s="38"/>
      <c r="E49" s="136" t="s">
        <v>50</v>
      </c>
      <c r="F49" s="137"/>
      <c r="G49" s="137"/>
      <c r="H49" s="138"/>
      <c r="I49" s="38"/>
      <c r="J49" s="16">
        <f>SUM(J46:J48)</f>
        <v>28</v>
      </c>
      <c r="K49" s="16">
        <f>SUM(K46:K48)</f>
        <v>38</v>
      </c>
      <c r="L49" s="16">
        <f>SUM(L46:L48)</f>
        <v>29</v>
      </c>
      <c r="M49" s="16">
        <f>SUM(M46:M48)</f>
        <v>38</v>
      </c>
      <c r="N49" s="16">
        <f>SUM(N46:N48)</f>
        <v>33</v>
      </c>
      <c r="O49" s="38"/>
      <c r="P49" s="42"/>
      <c r="Q49" s="38"/>
      <c r="R49" s="38"/>
      <c r="S49" s="74">
        <f>SUM(J49:N49)</f>
        <v>166</v>
      </c>
      <c r="T49" s="38"/>
      <c r="U49" s="38"/>
      <c r="V49" s="38"/>
      <c r="W49" s="46"/>
      <c r="X49" s="38"/>
      <c r="Y49" s="38"/>
    </row>
    <row r="50" spans="1:25" ht="8.25" customHeight="1">
      <c r="A50" s="38"/>
      <c r="B50" s="4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42"/>
      <c r="Q50" s="38"/>
      <c r="R50" s="38"/>
      <c r="S50" s="72"/>
      <c r="T50" s="38"/>
      <c r="U50" s="38"/>
      <c r="V50" s="38"/>
      <c r="W50" s="46"/>
      <c r="X50" s="38"/>
      <c r="Y50" s="38"/>
    </row>
    <row r="51" spans="1:25" s="18" customFormat="1" ht="33" customHeight="1">
      <c r="A51" s="38"/>
      <c r="B51" s="48">
        <v>47</v>
      </c>
      <c r="C51" s="38"/>
      <c r="D51" s="38"/>
      <c r="E51" s="136" t="s">
        <v>12</v>
      </c>
      <c r="F51" s="137"/>
      <c r="G51" s="137"/>
      <c r="H51" s="138"/>
      <c r="I51" s="38"/>
      <c r="J51" s="16">
        <f>+J49+J44</f>
        <v>926</v>
      </c>
      <c r="K51" s="16">
        <f>+K49+K44</f>
        <v>992</v>
      </c>
      <c r="L51" s="16">
        <f>+L49+L44</f>
        <v>848</v>
      </c>
      <c r="M51" s="16">
        <f>+M49+M44</f>
        <v>915</v>
      </c>
      <c r="N51" s="16">
        <f>+N49+N44</f>
        <v>976</v>
      </c>
      <c r="O51" s="38"/>
      <c r="P51" s="69" t="s">
        <v>61</v>
      </c>
      <c r="Q51" s="38"/>
      <c r="R51" s="38"/>
      <c r="S51" s="74">
        <f>+S49+S44</f>
        <v>4657</v>
      </c>
      <c r="T51" s="38"/>
      <c r="U51" s="38"/>
      <c r="V51" s="38"/>
      <c r="W51" s="46"/>
      <c r="X51" s="38"/>
      <c r="Y51" s="38"/>
    </row>
    <row r="52" spans="1:25" ht="8.25" customHeight="1">
      <c r="A52" s="38"/>
      <c r="B52" s="4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2"/>
      <c r="Q52" s="38"/>
      <c r="R52" s="38"/>
      <c r="S52" s="72"/>
      <c r="T52" s="38"/>
      <c r="U52" s="38"/>
      <c r="V52" s="38"/>
      <c r="W52" s="46"/>
      <c r="X52" s="38"/>
      <c r="Y52" s="38"/>
    </row>
    <row r="53" spans="1:25" ht="15" customHeight="1">
      <c r="A53" s="38"/>
      <c r="B53" s="49"/>
      <c r="C53" s="38"/>
      <c r="D53" s="38"/>
      <c r="E53" s="38"/>
      <c r="F53" s="38"/>
      <c r="G53" s="38"/>
      <c r="H53" s="38"/>
      <c r="I53" s="38"/>
      <c r="J53" s="70" t="str">
        <f>IF(J49+J44=J57,"OK","NO")</f>
        <v>OK</v>
      </c>
      <c r="K53" s="70" t="str">
        <f>IF(K49+K44=K57,"OK","NO")</f>
        <v>OK</v>
      </c>
      <c r="L53" s="70" t="str">
        <f>IF(L49+L44=L57,"OK","NO")</f>
        <v>OK</v>
      </c>
      <c r="M53" s="70" t="str">
        <f>IF(M49+M44=M57,"OK","NO")</f>
        <v>OK</v>
      </c>
      <c r="N53" s="70" t="str">
        <f>IF(N49+N44=N57,"OK","NO")</f>
        <v>OK</v>
      </c>
      <c r="O53" s="38"/>
      <c r="P53" s="42"/>
      <c r="Q53" s="38"/>
      <c r="R53" s="38"/>
      <c r="S53" s="38"/>
      <c r="T53" s="38"/>
      <c r="U53" s="38"/>
      <c r="V53" s="38"/>
      <c r="W53" s="46"/>
      <c r="X53" s="38"/>
      <c r="Y53" s="38"/>
    </row>
    <row r="54" spans="1:25" ht="8.25" customHeight="1">
      <c r="A54" s="38"/>
      <c r="B54" s="49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42"/>
      <c r="Q54" s="38"/>
      <c r="R54" s="38"/>
      <c r="S54" s="72"/>
      <c r="T54" s="38"/>
      <c r="U54" s="38"/>
      <c r="V54" s="38"/>
      <c r="W54" s="46"/>
      <c r="X54" s="38"/>
      <c r="Y54" s="38"/>
    </row>
    <row r="55" spans="1:25" ht="21.75" customHeight="1">
      <c r="A55" s="38"/>
      <c r="B55" s="148">
        <v>26</v>
      </c>
      <c r="C55" s="38"/>
      <c r="D55" s="38"/>
      <c r="E55" s="164" t="s">
        <v>0</v>
      </c>
      <c r="F55" s="165"/>
      <c r="G55" s="130" t="s">
        <v>2</v>
      </c>
      <c r="H55" s="131"/>
      <c r="I55" s="38"/>
      <c r="J55" s="92">
        <v>461</v>
      </c>
      <c r="K55" s="92">
        <v>512</v>
      </c>
      <c r="L55" s="92">
        <v>424</v>
      </c>
      <c r="M55" s="92">
        <v>469</v>
      </c>
      <c r="N55" s="92">
        <v>482</v>
      </c>
      <c r="O55" s="38"/>
      <c r="P55" s="42"/>
      <c r="Q55" s="38"/>
      <c r="R55" s="38"/>
      <c r="S55" s="100">
        <f>SUM(J55:N55)</f>
        <v>2348</v>
      </c>
      <c r="T55" s="38"/>
      <c r="U55" s="38"/>
      <c r="V55" s="38"/>
      <c r="W55" s="46"/>
      <c r="X55" s="38"/>
      <c r="Y55" s="38"/>
    </row>
    <row r="56" spans="1:25" s="8" customFormat="1" ht="21.75" customHeight="1">
      <c r="A56" s="38"/>
      <c r="B56" s="148"/>
      <c r="C56" s="38"/>
      <c r="D56" s="38"/>
      <c r="E56" s="168"/>
      <c r="F56" s="169"/>
      <c r="G56" s="132" t="s">
        <v>3</v>
      </c>
      <c r="H56" s="133"/>
      <c r="I56" s="38"/>
      <c r="J56" s="96">
        <v>465</v>
      </c>
      <c r="K56" s="96">
        <v>480</v>
      </c>
      <c r="L56" s="96">
        <v>424</v>
      </c>
      <c r="M56" s="96">
        <v>446</v>
      </c>
      <c r="N56" s="96">
        <v>494</v>
      </c>
      <c r="O56" s="38"/>
      <c r="P56" s="42"/>
      <c r="Q56" s="38"/>
      <c r="R56" s="38"/>
      <c r="S56" s="99">
        <f>SUM(J56:N56)</f>
        <v>2309</v>
      </c>
      <c r="T56" s="38"/>
      <c r="U56" s="38"/>
      <c r="V56" s="38"/>
      <c r="W56" s="46"/>
      <c r="X56" s="38"/>
      <c r="Y56" s="38"/>
    </row>
    <row r="57" spans="1:25" ht="30" customHeight="1">
      <c r="A57" s="38"/>
      <c r="B57" s="148"/>
      <c r="C57" s="38"/>
      <c r="D57" s="38"/>
      <c r="E57" s="166"/>
      <c r="F57" s="167"/>
      <c r="G57" s="170" t="s">
        <v>13</v>
      </c>
      <c r="H57" s="171"/>
      <c r="I57" s="38"/>
      <c r="J57" s="16">
        <f>+J56+J55</f>
        <v>926</v>
      </c>
      <c r="K57" s="16">
        <f>+K56+K55</f>
        <v>992</v>
      </c>
      <c r="L57" s="16">
        <f>+L56+L55</f>
        <v>848</v>
      </c>
      <c r="M57" s="16">
        <f>+M56+M55</f>
        <v>915</v>
      </c>
      <c r="N57" s="16">
        <f>+N56+N55</f>
        <v>976</v>
      </c>
      <c r="O57" s="38"/>
      <c r="P57" s="69" t="s">
        <v>62</v>
      </c>
      <c r="Q57" s="38"/>
      <c r="R57" s="38"/>
      <c r="S57" s="74">
        <f>SUM(J57:N57)</f>
        <v>4657</v>
      </c>
      <c r="T57" s="38"/>
      <c r="U57" s="38"/>
      <c r="V57" s="38"/>
      <c r="W57" s="46"/>
      <c r="X57" s="38"/>
      <c r="Y57" s="38"/>
    </row>
    <row r="58" spans="1:25" ht="8.25" customHeight="1">
      <c r="A58" s="38"/>
      <c r="B58" s="49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72"/>
      <c r="T58" s="38"/>
      <c r="U58" s="38"/>
      <c r="V58" s="38"/>
      <c r="W58" s="46"/>
      <c r="X58" s="38"/>
      <c r="Y58" s="38"/>
    </row>
    <row r="59" spans="1:25" ht="24.75" customHeight="1">
      <c r="A59" s="38"/>
      <c r="B59" s="163" t="s">
        <v>54</v>
      </c>
      <c r="C59" s="38"/>
      <c r="D59" s="38"/>
      <c r="E59" s="164" t="s">
        <v>4</v>
      </c>
      <c r="F59" s="165"/>
      <c r="G59" s="139" t="s">
        <v>65</v>
      </c>
      <c r="H59" s="140"/>
      <c r="I59" s="38"/>
      <c r="J59" s="160" t="s">
        <v>80</v>
      </c>
      <c r="K59" s="161"/>
      <c r="L59" s="161"/>
      <c r="M59" s="161"/>
      <c r="N59" s="162"/>
      <c r="O59" s="38"/>
      <c r="P59" s="38"/>
      <c r="Q59" s="38"/>
      <c r="R59" s="38"/>
      <c r="S59" s="74">
        <f>SUM(J59:N59)</f>
        <v>0</v>
      </c>
      <c r="T59" s="38"/>
      <c r="U59" s="38"/>
      <c r="V59" s="38"/>
      <c r="W59" s="104" t="s">
        <v>79</v>
      </c>
      <c r="X59" s="38"/>
      <c r="Y59" s="38"/>
    </row>
    <row r="60" spans="1:25" ht="24.75" customHeight="1">
      <c r="A60" s="38"/>
      <c r="B60" s="163"/>
      <c r="C60" s="38"/>
      <c r="D60" s="38"/>
      <c r="E60" s="166"/>
      <c r="F60" s="167"/>
      <c r="G60" s="139" t="s">
        <v>66</v>
      </c>
      <c r="H60" s="140"/>
      <c r="I60" s="38"/>
      <c r="J60" s="160" t="s">
        <v>80</v>
      </c>
      <c r="K60" s="161"/>
      <c r="L60" s="161"/>
      <c r="M60" s="161"/>
      <c r="N60" s="162"/>
      <c r="O60" s="38"/>
      <c r="P60" s="38"/>
      <c r="Q60" s="38"/>
      <c r="R60" s="38"/>
      <c r="S60" s="74">
        <f>SUM(J60:N60)</f>
        <v>0</v>
      </c>
      <c r="T60" s="38"/>
      <c r="U60" s="38"/>
      <c r="V60" s="38"/>
      <c r="W60" s="104" t="s">
        <v>79</v>
      </c>
      <c r="X60" s="38"/>
      <c r="Y60" s="38"/>
    </row>
    <row r="61" spans="1:25" ht="8.25" customHeight="1">
      <c r="A61" s="38"/>
      <c r="B61" s="4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72"/>
      <c r="T61" s="38"/>
      <c r="U61" s="38"/>
      <c r="V61" s="38"/>
      <c r="W61" s="46"/>
      <c r="X61" s="38"/>
      <c r="Y61" s="38"/>
    </row>
    <row r="62" spans="1:25" ht="21.75" customHeight="1">
      <c r="A62" s="38"/>
      <c r="B62" s="144">
        <v>8</v>
      </c>
      <c r="C62" s="38"/>
      <c r="D62" s="38"/>
      <c r="E62" s="164" t="s">
        <v>1</v>
      </c>
      <c r="F62" s="165"/>
      <c r="G62" s="130" t="s">
        <v>2</v>
      </c>
      <c r="H62" s="131"/>
      <c r="I62" s="38"/>
      <c r="J62" s="94">
        <v>561</v>
      </c>
      <c r="K62" s="94">
        <v>617</v>
      </c>
      <c r="L62" s="94">
        <v>536</v>
      </c>
      <c r="M62" s="94">
        <v>568</v>
      </c>
      <c r="N62" s="94">
        <v>586</v>
      </c>
      <c r="O62" s="38"/>
      <c r="P62" s="38"/>
      <c r="Q62" s="38"/>
      <c r="R62" s="38"/>
      <c r="S62" s="101">
        <f>SUM(J62:N62)</f>
        <v>2868</v>
      </c>
      <c r="T62" s="38"/>
      <c r="U62" s="38"/>
      <c r="V62" s="38"/>
      <c r="W62" s="46"/>
      <c r="X62" s="38"/>
      <c r="Y62" s="38"/>
    </row>
    <row r="63" spans="1:25" s="8" customFormat="1" ht="21.75" customHeight="1">
      <c r="A63" s="38"/>
      <c r="B63" s="145"/>
      <c r="C63" s="38"/>
      <c r="D63" s="38"/>
      <c r="E63" s="168"/>
      <c r="F63" s="169"/>
      <c r="G63" s="132" t="s">
        <v>3</v>
      </c>
      <c r="H63" s="133"/>
      <c r="I63" s="38"/>
      <c r="J63" s="96">
        <v>591</v>
      </c>
      <c r="K63" s="96">
        <v>611</v>
      </c>
      <c r="L63" s="96">
        <v>566</v>
      </c>
      <c r="M63" s="96">
        <v>591</v>
      </c>
      <c r="N63" s="96">
        <v>625</v>
      </c>
      <c r="O63" s="38"/>
      <c r="P63" s="38"/>
      <c r="Q63" s="38"/>
      <c r="R63" s="38"/>
      <c r="S63" s="99">
        <f>SUM(J63:N63)</f>
        <v>2984</v>
      </c>
      <c r="T63" s="38"/>
      <c r="U63" s="38"/>
      <c r="V63" s="38"/>
      <c r="W63" s="46"/>
      <c r="X63" s="38"/>
      <c r="Y63" s="38"/>
    </row>
    <row r="64" spans="1:25" ht="21.75" customHeight="1">
      <c r="A64" s="38"/>
      <c r="B64" s="146"/>
      <c r="C64" s="38"/>
      <c r="D64" s="38"/>
      <c r="E64" s="166"/>
      <c r="F64" s="167"/>
      <c r="G64" s="170" t="s">
        <v>55</v>
      </c>
      <c r="H64" s="171"/>
      <c r="I64" s="38"/>
      <c r="J64" s="16">
        <f>SUM(J62:J63)</f>
        <v>1152</v>
      </c>
      <c r="K64" s="16">
        <f>SUM(K62:K63)</f>
        <v>1228</v>
      </c>
      <c r="L64" s="16">
        <f>SUM(L62:L63)</f>
        <v>1102</v>
      </c>
      <c r="M64" s="16">
        <f>SUM(M62:M63)</f>
        <v>1159</v>
      </c>
      <c r="N64" s="16">
        <f>SUM(N62:N63)</f>
        <v>1211</v>
      </c>
      <c r="O64" s="38"/>
      <c r="P64" s="38"/>
      <c r="Q64" s="38"/>
      <c r="R64" s="38"/>
      <c r="S64" s="74">
        <f>SUM(J64:N64)</f>
        <v>5852</v>
      </c>
      <c r="T64" s="38"/>
      <c r="U64" s="38"/>
      <c r="V64" s="38"/>
      <c r="W64" s="46"/>
      <c r="X64" s="38"/>
      <c r="Y64" s="38"/>
    </row>
    <row r="65" spans="1:25" ht="22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46"/>
      <c r="X65" s="38"/>
      <c r="Y65" s="38"/>
    </row>
    <row r="66" spans="1:25" ht="15.75" customHeight="1">
      <c r="A66" s="19"/>
      <c r="Y66" s="19"/>
    </row>
  </sheetData>
  <sheetProtection/>
  <mergeCells count="70">
    <mergeCell ref="D20:D25"/>
    <mergeCell ref="D26:D28"/>
    <mergeCell ref="D29:D31"/>
    <mergeCell ref="D32:D34"/>
    <mergeCell ref="D35:D37"/>
    <mergeCell ref="D38:D40"/>
    <mergeCell ref="B4:H4"/>
    <mergeCell ref="R6:S6"/>
    <mergeCell ref="E8:G9"/>
    <mergeCell ref="D8:D10"/>
    <mergeCell ref="D11:D13"/>
    <mergeCell ref="D14:D19"/>
    <mergeCell ref="F10:G10"/>
    <mergeCell ref="E11:G12"/>
    <mergeCell ref="E38:G39"/>
    <mergeCell ref="F40:G40"/>
    <mergeCell ref="E29:G30"/>
    <mergeCell ref="F31:G31"/>
    <mergeCell ref="E35:G36"/>
    <mergeCell ref="F37:G37"/>
    <mergeCell ref="E20:G21"/>
    <mergeCell ref="F28:G28"/>
    <mergeCell ref="F23:G23"/>
    <mergeCell ref="F13:G13"/>
    <mergeCell ref="E32:G33"/>
    <mergeCell ref="F34:G34"/>
    <mergeCell ref="E42:H42"/>
    <mergeCell ref="E43:H43"/>
    <mergeCell ref="F24:G24"/>
    <mergeCell ref="E26:G27"/>
    <mergeCell ref="F25:G25"/>
    <mergeCell ref="F22:G22"/>
    <mergeCell ref="F17:G17"/>
    <mergeCell ref="G57:H57"/>
    <mergeCell ref="E44:H44"/>
    <mergeCell ref="E14:G15"/>
    <mergeCell ref="F19:G19"/>
    <mergeCell ref="F18:G18"/>
    <mergeCell ref="F16:G16"/>
    <mergeCell ref="E46:H46"/>
    <mergeCell ref="B62:B64"/>
    <mergeCell ref="E62:F64"/>
    <mergeCell ref="G62:H62"/>
    <mergeCell ref="G63:H63"/>
    <mergeCell ref="G64:H64"/>
    <mergeCell ref="E47:H47"/>
    <mergeCell ref="E48:H48"/>
    <mergeCell ref="E49:H49"/>
    <mergeCell ref="E51:H51"/>
    <mergeCell ref="B55:B57"/>
    <mergeCell ref="X29:X31"/>
    <mergeCell ref="J59:N59"/>
    <mergeCell ref="J60:N60"/>
    <mergeCell ref="B59:B60"/>
    <mergeCell ref="E59:F60"/>
    <mergeCell ref="G59:H59"/>
    <mergeCell ref="G60:H60"/>
    <mergeCell ref="E55:F57"/>
    <mergeCell ref="G55:H55"/>
    <mergeCell ref="G56:H56"/>
    <mergeCell ref="X32:X34"/>
    <mergeCell ref="X35:X37"/>
    <mergeCell ref="X38:X40"/>
    <mergeCell ref="B2:X2"/>
    <mergeCell ref="J4:X4"/>
    <mergeCell ref="X8:X10"/>
    <mergeCell ref="X11:X13"/>
    <mergeCell ref="X14:X19"/>
    <mergeCell ref="X20:X25"/>
    <mergeCell ref="X26:X28"/>
  </mergeCells>
  <printOptions horizontalCentered="1" verticalCentered="1"/>
  <pageMargins left="0.2755905511811024" right="0.3937007874015748" top="0.2755905511811024" bottom="0.3937007874015748" header="0" footer="0"/>
  <pageSetup fitToHeight="1" fitToWidth="1" horizontalDpi="600" verticalDpi="600" orientation="landscape" pageOrder="overThenDown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60093"/>
    <pageSetUpPr fitToPage="1"/>
  </sheetPr>
  <dimension ref="A1:Z78"/>
  <sheetViews>
    <sheetView zoomScale="80" zoomScaleNormal="80" zoomScalePageLayoutView="0" workbookViewId="0" topLeftCell="A1">
      <pane ySplit="7" topLeftCell="A21" activePane="bottomLeft" state="frozen"/>
      <selection pane="topLeft" activeCell="A1" sqref="A1"/>
      <selection pane="bottomLeft" activeCell="T69" sqref="T69"/>
    </sheetView>
  </sheetViews>
  <sheetFormatPr defaultColWidth="9.140625" defaultRowHeight="15.75" customHeight="1"/>
  <cols>
    <col min="1" max="1" width="3.140625" style="7" customWidth="1"/>
    <col min="2" max="2" width="6.7109375" style="19" customWidth="1"/>
    <col min="3" max="3" width="3.8515625" style="7" customWidth="1"/>
    <col min="4" max="4" width="6.7109375" style="7" customWidth="1"/>
    <col min="5" max="5" width="13.140625" style="20" customWidth="1"/>
    <col min="6" max="6" width="28.00390625" style="20" customWidth="1"/>
    <col min="7" max="7" width="30.28125" style="20" customWidth="1"/>
    <col min="8" max="8" width="47.8515625" style="27" customWidth="1"/>
    <col min="9" max="9" width="3.140625" style="21" customWidth="1"/>
    <col min="10" max="10" width="10.7109375" style="7" customWidth="1"/>
    <col min="11" max="14" width="10.7109375" style="22" customWidth="1"/>
    <col min="15" max="16" width="3.140625" style="23" customWidth="1"/>
    <col min="17" max="17" width="5.00390625" style="35" customWidth="1"/>
    <col min="18" max="18" width="3.140625" style="23" customWidth="1"/>
    <col min="19" max="20" width="13.421875" style="22" customWidth="1"/>
    <col min="21" max="21" width="3.140625" style="23" customWidth="1"/>
    <col min="22" max="22" width="3.7109375" style="33" customWidth="1"/>
    <col min="23" max="23" width="3.140625" style="21" customWidth="1"/>
    <col min="24" max="24" width="13.28125" style="45" customWidth="1"/>
    <col min="25" max="25" width="6.421875" style="24" customWidth="1"/>
    <col min="26" max="26" width="4.421875" style="24" customWidth="1"/>
    <col min="27" max="46" width="16.7109375" style="7" customWidth="1"/>
    <col min="47" max="47" width="14.28125" style="7" customWidth="1"/>
    <col min="48" max="52" width="12.8515625" style="7" customWidth="1"/>
    <col min="53" max="16384" width="9.140625" style="7" customWidth="1"/>
  </cols>
  <sheetData>
    <row r="1" spans="1:26" ht="8.25" customHeight="1">
      <c r="A1" s="1"/>
      <c r="B1" s="2"/>
      <c r="C1" s="1"/>
      <c r="D1" s="1"/>
      <c r="E1" s="3"/>
      <c r="F1" s="3"/>
      <c r="G1" s="4"/>
      <c r="H1" s="25"/>
      <c r="I1" s="1"/>
      <c r="J1" s="5"/>
      <c r="K1" s="5"/>
      <c r="L1" s="5"/>
      <c r="M1" s="5"/>
      <c r="N1" s="5"/>
      <c r="O1" s="1"/>
      <c r="P1" s="1"/>
      <c r="Q1" s="80"/>
      <c r="R1" s="1"/>
      <c r="S1" s="6"/>
      <c r="T1" s="6"/>
      <c r="U1" s="1"/>
      <c r="V1" s="81"/>
      <c r="W1" s="1"/>
      <c r="X1" s="43"/>
      <c r="Y1" s="1"/>
      <c r="Z1" s="1"/>
    </row>
    <row r="2" spans="1:26" ht="44.25" customHeight="1">
      <c r="A2" s="1"/>
      <c r="B2" s="108" t="s">
        <v>14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"/>
    </row>
    <row r="3" spans="1:26" ht="8.25" customHeight="1">
      <c r="A3" s="1"/>
      <c r="B3" s="2"/>
      <c r="C3" s="1"/>
      <c r="D3" s="1"/>
      <c r="E3" s="3"/>
      <c r="F3" s="3"/>
      <c r="G3" s="4"/>
      <c r="H3" s="25"/>
      <c r="I3" s="1"/>
      <c r="J3" s="5"/>
      <c r="K3" s="5"/>
      <c r="L3" s="5"/>
      <c r="M3" s="5"/>
      <c r="N3" s="5"/>
      <c r="O3" s="1"/>
      <c r="P3" s="1"/>
      <c r="Q3" s="80"/>
      <c r="R3" s="1"/>
      <c r="S3" s="6"/>
      <c r="T3" s="6"/>
      <c r="U3" s="1"/>
      <c r="V3" s="81"/>
      <c r="W3" s="1"/>
      <c r="X3" s="43"/>
      <c r="Y3" s="1"/>
      <c r="Z3" s="1"/>
    </row>
    <row r="4" spans="1:26" ht="45" customHeight="1">
      <c r="A4" s="1"/>
      <c r="B4" s="154" t="s">
        <v>64</v>
      </c>
      <c r="C4" s="155"/>
      <c r="D4" s="155"/>
      <c r="E4" s="155"/>
      <c r="F4" s="155"/>
      <c r="G4" s="155"/>
      <c r="H4" s="156"/>
      <c r="I4" s="11"/>
      <c r="J4" s="111" t="s">
        <v>52</v>
      </c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3"/>
      <c r="Z4" s="1"/>
    </row>
    <row r="5" spans="1:26" s="8" customFormat="1" ht="8.25" customHeight="1">
      <c r="A5" s="1"/>
      <c r="B5" s="82"/>
      <c r="C5" s="1"/>
      <c r="D5" s="1"/>
      <c r="E5" s="83"/>
      <c r="F5" s="83"/>
      <c r="G5" s="84"/>
      <c r="H5" s="85"/>
      <c r="I5" s="1"/>
      <c r="J5" s="86"/>
      <c r="K5" s="86"/>
      <c r="L5" s="86"/>
      <c r="M5" s="86"/>
      <c r="N5" s="86"/>
      <c r="O5" s="1"/>
      <c r="P5" s="1"/>
      <c r="Q5" s="80"/>
      <c r="R5" s="1"/>
      <c r="S5" s="6"/>
      <c r="T5" s="6"/>
      <c r="U5" s="1"/>
      <c r="V5" s="81"/>
      <c r="W5" s="1"/>
      <c r="X5" s="87"/>
      <c r="Y5" s="1"/>
      <c r="Z5" s="1"/>
    </row>
    <row r="6" spans="1:26" s="12" customFormat="1" ht="34.5" customHeight="1">
      <c r="A6" s="1"/>
      <c r="B6" s="9"/>
      <c r="C6" s="1"/>
      <c r="D6" s="1"/>
      <c r="E6" s="1"/>
      <c r="F6" s="1"/>
      <c r="G6" s="1"/>
      <c r="H6" s="1"/>
      <c r="I6" s="11"/>
      <c r="J6" s="10">
        <v>1</v>
      </c>
      <c r="K6" s="10">
        <v>2</v>
      </c>
      <c r="L6" s="10">
        <v>3</v>
      </c>
      <c r="M6" s="10">
        <v>4</v>
      </c>
      <c r="N6" s="10">
        <v>5</v>
      </c>
      <c r="O6" s="11"/>
      <c r="P6" s="11"/>
      <c r="Q6" s="80"/>
      <c r="R6" s="28"/>
      <c r="S6" s="149" t="s">
        <v>8</v>
      </c>
      <c r="T6" s="150"/>
      <c r="U6" s="11"/>
      <c r="V6" s="81"/>
      <c r="W6" s="11"/>
      <c r="X6" s="61" t="s">
        <v>56</v>
      </c>
      <c r="Y6" s="11"/>
      <c r="Z6" s="11"/>
    </row>
    <row r="7" spans="1:26" s="8" customFormat="1" ht="8.25" customHeight="1" thickBot="1">
      <c r="A7" s="1"/>
      <c r="B7" s="82"/>
      <c r="C7" s="1"/>
      <c r="D7" s="1"/>
      <c r="E7" s="83"/>
      <c r="F7" s="83"/>
      <c r="G7" s="84"/>
      <c r="H7" s="85"/>
      <c r="I7" s="1"/>
      <c r="J7" s="86"/>
      <c r="K7" s="86"/>
      <c r="L7" s="86"/>
      <c r="M7" s="86"/>
      <c r="N7" s="86"/>
      <c r="O7" s="1"/>
      <c r="P7" s="1"/>
      <c r="Q7" s="80"/>
      <c r="R7" s="1"/>
      <c r="S7" s="6"/>
      <c r="T7" s="6"/>
      <c r="U7" s="1"/>
      <c r="V7" s="81"/>
      <c r="W7" s="1"/>
      <c r="X7" s="87"/>
      <c r="Y7" s="1"/>
      <c r="Z7" s="1"/>
    </row>
    <row r="8" spans="1:26" ht="23.25" customHeight="1">
      <c r="A8" s="1"/>
      <c r="B8" s="48">
        <v>42</v>
      </c>
      <c r="C8" s="1"/>
      <c r="D8" s="151">
        <v>1</v>
      </c>
      <c r="E8" s="114" t="s">
        <v>75</v>
      </c>
      <c r="F8" s="115"/>
      <c r="G8" s="115"/>
      <c r="H8" s="62" t="s">
        <v>47</v>
      </c>
      <c r="I8" s="75"/>
      <c r="J8" s="54">
        <v>0</v>
      </c>
      <c r="K8" s="54">
        <v>2</v>
      </c>
      <c r="L8" s="54">
        <v>3</v>
      </c>
      <c r="M8" s="54">
        <v>3</v>
      </c>
      <c r="N8" s="54">
        <v>2</v>
      </c>
      <c r="O8" s="75"/>
      <c r="P8" s="75"/>
      <c r="Q8" s="63" t="s">
        <v>9</v>
      </c>
      <c r="R8" s="75"/>
      <c r="S8" s="75"/>
      <c r="T8" s="55">
        <f>SUM(J8:N8)</f>
        <v>10</v>
      </c>
      <c r="U8" s="75"/>
      <c r="V8" s="88" t="str">
        <f>IF(S9+S10=T8,"v","no")</f>
        <v>v</v>
      </c>
      <c r="W8" s="75"/>
      <c r="X8" s="65">
        <f>IF(T8=0,"0",++(T8*100)/$T$56)</f>
        <v>0.20742584526031943</v>
      </c>
      <c r="Y8" s="105">
        <v>1</v>
      </c>
      <c r="Z8" s="1"/>
    </row>
    <row r="9" spans="1:26" ht="23.25" customHeight="1">
      <c r="A9" s="1"/>
      <c r="B9" s="48">
        <v>42</v>
      </c>
      <c r="C9" s="1"/>
      <c r="D9" s="152"/>
      <c r="E9" s="116"/>
      <c r="F9" s="117"/>
      <c r="G9" s="117"/>
      <c r="H9" s="50" t="s">
        <v>49</v>
      </c>
      <c r="I9" s="1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"/>
      <c r="P9" s="1"/>
      <c r="Q9" s="51" t="s">
        <v>10</v>
      </c>
      <c r="R9" s="1"/>
      <c r="S9" s="29">
        <f>SUM(J9:N9)</f>
        <v>0</v>
      </c>
      <c r="T9" s="1"/>
      <c r="U9" s="1"/>
      <c r="V9" s="31"/>
      <c r="W9" s="1"/>
      <c r="X9" s="44"/>
      <c r="Y9" s="106"/>
      <c r="Z9" s="1"/>
    </row>
    <row r="10" spans="1:26" ht="23.25" customHeight="1" thickBot="1">
      <c r="A10" s="1"/>
      <c r="B10" s="48">
        <v>42</v>
      </c>
      <c r="C10" s="1"/>
      <c r="D10" s="153"/>
      <c r="E10" s="76"/>
      <c r="F10" s="123" t="s">
        <v>15</v>
      </c>
      <c r="G10" s="123"/>
      <c r="H10" s="66" t="s">
        <v>48</v>
      </c>
      <c r="I10" s="76"/>
      <c r="J10" s="57">
        <v>0</v>
      </c>
      <c r="K10" s="57">
        <v>2</v>
      </c>
      <c r="L10" s="57">
        <v>3</v>
      </c>
      <c r="M10" s="57">
        <v>3</v>
      </c>
      <c r="N10" s="57">
        <v>2</v>
      </c>
      <c r="O10" s="76"/>
      <c r="P10" s="76"/>
      <c r="Q10" s="67" t="s">
        <v>11</v>
      </c>
      <c r="R10" s="76"/>
      <c r="S10" s="58">
        <f>SUM(J10:N10)</f>
        <v>10</v>
      </c>
      <c r="T10" s="76"/>
      <c r="U10" s="76"/>
      <c r="V10" s="77"/>
      <c r="W10" s="76"/>
      <c r="X10" s="78"/>
      <c r="Y10" s="107"/>
      <c r="Z10" s="1"/>
    </row>
    <row r="11" spans="1:26" ht="23.25" customHeight="1">
      <c r="A11" s="1"/>
      <c r="B11" s="48">
        <v>42</v>
      </c>
      <c r="C11" s="1"/>
      <c r="D11" s="151">
        <v>2</v>
      </c>
      <c r="E11" s="114" t="s">
        <v>16</v>
      </c>
      <c r="F11" s="115"/>
      <c r="G11" s="115"/>
      <c r="H11" s="62" t="s">
        <v>47</v>
      </c>
      <c r="I11" s="75"/>
      <c r="J11" s="54">
        <v>0</v>
      </c>
      <c r="K11" s="54">
        <v>1</v>
      </c>
      <c r="L11" s="54">
        <v>1</v>
      </c>
      <c r="M11" s="54">
        <v>4</v>
      </c>
      <c r="N11" s="54">
        <v>2</v>
      </c>
      <c r="O11" s="75"/>
      <c r="P11" s="75"/>
      <c r="Q11" s="63" t="s">
        <v>9</v>
      </c>
      <c r="R11" s="75"/>
      <c r="S11" s="75"/>
      <c r="T11" s="55">
        <f>SUM(J11:N11)</f>
        <v>8</v>
      </c>
      <c r="U11" s="75"/>
      <c r="V11" s="88" t="str">
        <f>IF(S12+S13=T11,"v","no")</f>
        <v>v</v>
      </c>
      <c r="W11" s="75"/>
      <c r="X11" s="65">
        <f>IF(T11=0,"0",++(T11*100)/$T$56)</f>
        <v>0.16594067620825556</v>
      </c>
      <c r="Y11" s="105">
        <v>2</v>
      </c>
      <c r="Z11" s="1"/>
    </row>
    <row r="12" spans="1:26" ht="23.25" customHeight="1">
      <c r="A12" s="1"/>
      <c r="B12" s="48">
        <v>42</v>
      </c>
      <c r="C12" s="1"/>
      <c r="D12" s="152"/>
      <c r="E12" s="116"/>
      <c r="F12" s="117"/>
      <c r="G12" s="117"/>
      <c r="H12" s="50" t="s">
        <v>49</v>
      </c>
      <c r="I12" s="1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"/>
      <c r="P12" s="1"/>
      <c r="Q12" s="51" t="s">
        <v>10</v>
      </c>
      <c r="R12" s="1"/>
      <c r="S12" s="29">
        <f>SUM(J12:N12)</f>
        <v>0</v>
      </c>
      <c r="T12" s="1"/>
      <c r="U12" s="1"/>
      <c r="V12" s="31"/>
      <c r="W12" s="1"/>
      <c r="X12" s="44"/>
      <c r="Y12" s="106"/>
      <c r="Z12" s="1"/>
    </row>
    <row r="13" spans="1:26" ht="23.25" customHeight="1" thickBot="1">
      <c r="A13" s="1"/>
      <c r="B13" s="48">
        <v>42</v>
      </c>
      <c r="C13" s="1"/>
      <c r="D13" s="153"/>
      <c r="E13" s="76"/>
      <c r="F13" s="123" t="s">
        <v>17</v>
      </c>
      <c r="G13" s="123"/>
      <c r="H13" s="66" t="s">
        <v>48</v>
      </c>
      <c r="I13" s="76"/>
      <c r="J13" s="57">
        <v>0</v>
      </c>
      <c r="K13" s="57">
        <v>1</v>
      </c>
      <c r="L13" s="57">
        <v>1</v>
      </c>
      <c r="M13" s="57">
        <v>4</v>
      </c>
      <c r="N13" s="57">
        <v>2</v>
      </c>
      <c r="O13" s="76"/>
      <c r="P13" s="76"/>
      <c r="Q13" s="67" t="s">
        <v>11</v>
      </c>
      <c r="R13" s="76"/>
      <c r="S13" s="58">
        <f>SUM(J13:N13)</f>
        <v>8</v>
      </c>
      <c r="T13" s="76"/>
      <c r="U13" s="76"/>
      <c r="V13" s="77"/>
      <c r="W13" s="76"/>
      <c r="X13" s="78"/>
      <c r="Y13" s="107"/>
      <c r="Z13" s="1"/>
    </row>
    <row r="14" spans="1:26" ht="23.25" customHeight="1">
      <c r="A14" s="1"/>
      <c r="B14" s="48">
        <v>42</v>
      </c>
      <c r="C14" s="1"/>
      <c r="D14" s="151">
        <v>3</v>
      </c>
      <c r="E14" s="114" t="s">
        <v>18</v>
      </c>
      <c r="F14" s="115"/>
      <c r="G14" s="115"/>
      <c r="H14" s="62" t="s">
        <v>47</v>
      </c>
      <c r="I14" s="75"/>
      <c r="J14" s="54">
        <v>443</v>
      </c>
      <c r="K14" s="54">
        <v>482</v>
      </c>
      <c r="L14" s="54">
        <v>406</v>
      </c>
      <c r="M14" s="54">
        <v>396</v>
      </c>
      <c r="N14" s="54">
        <v>498</v>
      </c>
      <c r="O14" s="75"/>
      <c r="P14" s="75"/>
      <c r="Q14" s="63" t="s">
        <v>9</v>
      </c>
      <c r="R14" s="75"/>
      <c r="S14" s="75"/>
      <c r="T14" s="55">
        <f>SUM(J14:N14)</f>
        <v>2225</v>
      </c>
      <c r="U14" s="75"/>
      <c r="V14" s="88" t="str">
        <f>IF(S15+S16+S17+S18+S19+T14,"v","no")</f>
        <v>v</v>
      </c>
      <c r="W14" s="75"/>
      <c r="X14" s="65">
        <f>IF(T14=0,"0",++(T14*100)/$T$56)</f>
        <v>46.152250570421074</v>
      </c>
      <c r="Y14" s="105">
        <v>3</v>
      </c>
      <c r="Z14" s="1"/>
    </row>
    <row r="15" spans="1:26" ht="23.25" customHeight="1">
      <c r="A15" s="1"/>
      <c r="B15" s="48">
        <v>42</v>
      </c>
      <c r="C15" s="1"/>
      <c r="D15" s="152"/>
      <c r="E15" s="116"/>
      <c r="F15" s="117"/>
      <c r="G15" s="117"/>
      <c r="H15" s="50" t="s">
        <v>49</v>
      </c>
      <c r="I15" s="1"/>
      <c r="J15" s="13">
        <v>5</v>
      </c>
      <c r="K15" s="13">
        <v>7</v>
      </c>
      <c r="L15" s="13">
        <v>7</v>
      </c>
      <c r="M15" s="13">
        <v>12</v>
      </c>
      <c r="N15" s="13">
        <v>4</v>
      </c>
      <c r="O15" s="1"/>
      <c r="P15" s="1"/>
      <c r="Q15" s="51" t="s">
        <v>10</v>
      </c>
      <c r="R15" s="1"/>
      <c r="S15" s="29">
        <f>SUM(J15:N15)</f>
        <v>35</v>
      </c>
      <c r="T15" s="1"/>
      <c r="U15" s="1"/>
      <c r="V15" s="31"/>
      <c r="W15" s="1"/>
      <c r="X15" s="44"/>
      <c r="Y15" s="106"/>
      <c r="Z15" s="1"/>
    </row>
    <row r="16" spans="1:26" ht="23.25" customHeight="1">
      <c r="A16" s="1"/>
      <c r="B16" s="48">
        <v>42</v>
      </c>
      <c r="C16" s="1"/>
      <c r="D16" s="152"/>
      <c r="E16" s="1"/>
      <c r="F16" s="118" t="s">
        <v>19</v>
      </c>
      <c r="G16" s="118" t="s">
        <v>19</v>
      </c>
      <c r="H16" s="50" t="s">
        <v>48</v>
      </c>
      <c r="I16" s="1"/>
      <c r="J16" s="13">
        <v>292</v>
      </c>
      <c r="K16" s="13">
        <v>314</v>
      </c>
      <c r="L16" s="13">
        <v>246</v>
      </c>
      <c r="M16" s="13">
        <v>264</v>
      </c>
      <c r="N16" s="13">
        <v>338</v>
      </c>
      <c r="O16" s="1"/>
      <c r="P16" s="1"/>
      <c r="Q16" s="51" t="s">
        <v>11</v>
      </c>
      <c r="R16" s="1"/>
      <c r="S16" s="29">
        <f>SUM(J16:N16)</f>
        <v>1454</v>
      </c>
      <c r="T16" s="1"/>
      <c r="U16" s="1"/>
      <c r="V16" s="31"/>
      <c r="W16" s="1"/>
      <c r="X16" s="44"/>
      <c r="Y16" s="106"/>
      <c r="Z16" s="1"/>
    </row>
    <row r="17" spans="1:26" ht="23.25" customHeight="1">
      <c r="A17" s="1"/>
      <c r="B17" s="48">
        <v>42</v>
      </c>
      <c r="C17" s="1"/>
      <c r="D17" s="152"/>
      <c r="E17" s="1"/>
      <c r="F17" s="119" t="s">
        <v>20</v>
      </c>
      <c r="G17" s="120" t="s">
        <v>20</v>
      </c>
      <c r="H17" s="50" t="s">
        <v>48</v>
      </c>
      <c r="I17" s="1"/>
      <c r="J17" s="13">
        <v>100</v>
      </c>
      <c r="K17" s="13">
        <v>111</v>
      </c>
      <c r="L17" s="13">
        <v>117</v>
      </c>
      <c r="M17" s="13">
        <v>86</v>
      </c>
      <c r="N17" s="13">
        <v>119</v>
      </c>
      <c r="O17" s="1"/>
      <c r="P17" s="1"/>
      <c r="Q17" s="51" t="s">
        <v>11</v>
      </c>
      <c r="R17" s="1"/>
      <c r="S17" s="29">
        <f>SUM(J17:N17)</f>
        <v>533</v>
      </c>
      <c r="T17" s="1"/>
      <c r="U17" s="1"/>
      <c r="V17" s="31"/>
      <c r="W17" s="1"/>
      <c r="X17" s="44"/>
      <c r="Y17" s="106"/>
      <c r="Z17" s="1"/>
    </row>
    <row r="18" spans="1:26" ht="23.25" customHeight="1">
      <c r="A18" s="1"/>
      <c r="B18" s="48">
        <v>42</v>
      </c>
      <c r="C18" s="1"/>
      <c r="D18" s="152"/>
      <c r="E18" s="1"/>
      <c r="F18" s="119" t="s">
        <v>72</v>
      </c>
      <c r="G18" s="120" t="s">
        <v>21</v>
      </c>
      <c r="H18" s="50" t="s">
        <v>48</v>
      </c>
      <c r="I18" s="1"/>
      <c r="J18" s="13">
        <v>8</v>
      </c>
      <c r="K18" s="13">
        <v>10</v>
      </c>
      <c r="L18" s="13">
        <v>8</v>
      </c>
      <c r="M18" s="13">
        <v>4</v>
      </c>
      <c r="N18" s="13">
        <v>3</v>
      </c>
      <c r="O18" s="1"/>
      <c r="P18" s="1"/>
      <c r="Q18" s="51" t="s">
        <v>11</v>
      </c>
      <c r="R18" s="1"/>
      <c r="S18" s="29">
        <f>SUM(J18:N18)</f>
        <v>33</v>
      </c>
      <c r="T18" s="1"/>
      <c r="U18" s="1"/>
      <c r="V18" s="31"/>
      <c r="W18" s="1"/>
      <c r="X18" s="44"/>
      <c r="Y18" s="106"/>
      <c r="Z18" s="1"/>
    </row>
    <row r="19" spans="1:26" ht="23.25" customHeight="1" thickBot="1">
      <c r="A19" s="1"/>
      <c r="B19" s="48">
        <v>42</v>
      </c>
      <c r="C19" s="1"/>
      <c r="D19" s="153"/>
      <c r="E19" s="76"/>
      <c r="F19" s="121" t="s">
        <v>73</v>
      </c>
      <c r="G19" s="122" t="s">
        <v>22</v>
      </c>
      <c r="H19" s="66" t="s">
        <v>48</v>
      </c>
      <c r="I19" s="76"/>
      <c r="J19" s="57">
        <v>38</v>
      </c>
      <c r="K19" s="57">
        <v>40</v>
      </c>
      <c r="L19" s="57">
        <v>28</v>
      </c>
      <c r="M19" s="57">
        <v>30</v>
      </c>
      <c r="N19" s="57">
        <v>34</v>
      </c>
      <c r="O19" s="76"/>
      <c r="P19" s="76"/>
      <c r="Q19" s="67" t="s">
        <v>11</v>
      </c>
      <c r="R19" s="76"/>
      <c r="S19" s="58">
        <f>SUM(J19:N19)</f>
        <v>170</v>
      </c>
      <c r="T19" s="76"/>
      <c r="U19" s="76"/>
      <c r="V19" s="77"/>
      <c r="W19" s="76"/>
      <c r="X19" s="78"/>
      <c r="Y19" s="107"/>
      <c r="Z19" s="1"/>
    </row>
    <row r="20" spans="1:26" ht="23.25" customHeight="1">
      <c r="A20" s="1"/>
      <c r="B20" s="48">
        <v>42</v>
      </c>
      <c r="C20" s="1"/>
      <c r="D20" s="151">
        <v>4</v>
      </c>
      <c r="E20" s="114" t="s">
        <v>23</v>
      </c>
      <c r="F20" s="115"/>
      <c r="G20" s="115"/>
      <c r="H20" s="62" t="s">
        <v>47</v>
      </c>
      <c r="I20" s="75"/>
      <c r="J20" s="54">
        <v>7</v>
      </c>
      <c r="K20" s="54">
        <v>9</v>
      </c>
      <c r="L20" s="54">
        <v>11</v>
      </c>
      <c r="M20" s="54">
        <v>13</v>
      </c>
      <c r="N20" s="54">
        <v>8</v>
      </c>
      <c r="O20" s="75"/>
      <c r="P20" s="75"/>
      <c r="Q20" s="63" t="s">
        <v>9</v>
      </c>
      <c r="R20" s="75"/>
      <c r="S20" s="75"/>
      <c r="T20" s="55">
        <f>SUM(J20:N20)</f>
        <v>48</v>
      </c>
      <c r="U20" s="75"/>
      <c r="V20" s="88" t="str">
        <f>IF(S21+S22=T20,"v","no")</f>
        <v>v</v>
      </c>
      <c r="W20" s="75"/>
      <c r="X20" s="65">
        <f>IF(T20=0,"0",++(T20*100)/$T$56)</f>
        <v>0.9956440572495333</v>
      </c>
      <c r="Y20" s="105">
        <v>4</v>
      </c>
      <c r="Z20" s="1"/>
    </row>
    <row r="21" spans="1:26" ht="23.25" customHeight="1">
      <c r="A21" s="1"/>
      <c r="B21" s="48">
        <v>42</v>
      </c>
      <c r="C21" s="1"/>
      <c r="D21" s="152"/>
      <c r="E21" s="116"/>
      <c r="F21" s="117"/>
      <c r="G21" s="117"/>
      <c r="H21" s="50" t="s">
        <v>49</v>
      </c>
      <c r="I21" s="1"/>
      <c r="J21" s="13">
        <v>1</v>
      </c>
      <c r="K21" s="13">
        <v>0</v>
      </c>
      <c r="L21" s="13">
        <v>1</v>
      </c>
      <c r="M21" s="13">
        <v>0</v>
      </c>
      <c r="N21" s="13">
        <v>0</v>
      </c>
      <c r="O21" s="1"/>
      <c r="P21" s="1"/>
      <c r="Q21" s="51" t="s">
        <v>10</v>
      </c>
      <c r="R21" s="1"/>
      <c r="S21" s="29">
        <f>SUM(J21:N21)</f>
        <v>2</v>
      </c>
      <c r="T21" s="1"/>
      <c r="U21" s="1"/>
      <c r="V21" s="31"/>
      <c r="W21" s="1"/>
      <c r="X21" s="44"/>
      <c r="Y21" s="106"/>
      <c r="Z21" s="1"/>
    </row>
    <row r="22" spans="1:26" ht="23.25" customHeight="1" thickBot="1">
      <c r="A22" s="1"/>
      <c r="B22" s="48">
        <v>42</v>
      </c>
      <c r="C22" s="1"/>
      <c r="D22" s="153"/>
      <c r="E22" s="76"/>
      <c r="F22" s="123" t="s">
        <v>24</v>
      </c>
      <c r="G22" s="123"/>
      <c r="H22" s="66" t="s">
        <v>48</v>
      </c>
      <c r="I22" s="76"/>
      <c r="J22" s="57">
        <v>6</v>
      </c>
      <c r="K22" s="57">
        <v>9</v>
      </c>
      <c r="L22" s="57">
        <v>10</v>
      </c>
      <c r="M22" s="57">
        <v>13</v>
      </c>
      <c r="N22" s="57">
        <v>8</v>
      </c>
      <c r="O22" s="76"/>
      <c r="P22" s="76"/>
      <c r="Q22" s="67" t="s">
        <v>11</v>
      </c>
      <c r="R22" s="76"/>
      <c r="S22" s="58">
        <f>SUM(J22:N22)</f>
        <v>46</v>
      </c>
      <c r="T22" s="76"/>
      <c r="U22" s="76"/>
      <c r="V22" s="77"/>
      <c r="W22" s="76"/>
      <c r="X22" s="78"/>
      <c r="Y22" s="107"/>
      <c r="Z22" s="1"/>
    </row>
    <row r="23" spans="1:26" ht="23.25" customHeight="1">
      <c r="A23" s="1"/>
      <c r="B23" s="48">
        <v>42</v>
      </c>
      <c r="C23" s="1"/>
      <c r="D23" s="151">
        <v>5</v>
      </c>
      <c r="E23" s="114" t="s">
        <v>25</v>
      </c>
      <c r="F23" s="115"/>
      <c r="G23" s="115"/>
      <c r="H23" s="62" t="s">
        <v>47</v>
      </c>
      <c r="I23" s="75"/>
      <c r="J23" s="54">
        <v>4</v>
      </c>
      <c r="K23" s="54">
        <v>5</v>
      </c>
      <c r="L23" s="54">
        <v>5</v>
      </c>
      <c r="M23" s="54">
        <v>3</v>
      </c>
      <c r="N23" s="54">
        <v>3</v>
      </c>
      <c r="O23" s="75"/>
      <c r="P23" s="75"/>
      <c r="Q23" s="63" t="s">
        <v>9</v>
      </c>
      <c r="R23" s="75"/>
      <c r="S23" s="75"/>
      <c r="T23" s="55">
        <f>SUM(J23:N23)</f>
        <v>20</v>
      </c>
      <c r="U23" s="75"/>
      <c r="V23" s="88" t="str">
        <f>IF(S24+S25=T23,"v","no")</f>
        <v>v</v>
      </c>
      <c r="W23" s="75"/>
      <c r="X23" s="65">
        <f>IF(T23=0,"0",++(T23*100)/$T$56)</f>
        <v>0.41485169052063886</v>
      </c>
      <c r="Y23" s="105">
        <v>5</v>
      </c>
      <c r="Z23" s="1"/>
    </row>
    <row r="24" spans="1:26" ht="23.25" customHeight="1">
      <c r="A24" s="1"/>
      <c r="B24" s="48">
        <v>42</v>
      </c>
      <c r="C24" s="1"/>
      <c r="D24" s="152"/>
      <c r="E24" s="116" t="s">
        <v>25</v>
      </c>
      <c r="F24" s="117"/>
      <c r="G24" s="117"/>
      <c r="H24" s="50" t="s">
        <v>49</v>
      </c>
      <c r="I24" s="1"/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"/>
      <c r="P24" s="1"/>
      <c r="Q24" s="51" t="s">
        <v>10</v>
      </c>
      <c r="R24" s="1"/>
      <c r="S24" s="29">
        <f>SUM(J24:N24)</f>
        <v>0</v>
      </c>
      <c r="T24" s="1"/>
      <c r="U24" s="1"/>
      <c r="V24" s="31"/>
      <c r="W24" s="1"/>
      <c r="X24" s="44"/>
      <c r="Y24" s="106"/>
      <c r="Z24" s="1"/>
    </row>
    <row r="25" spans="1:26" ht="23.25" customHeight="1" thickBot="1">
      <c r="A25" s="1"/>
      <c r="B25" s="48">
        <v>42</v>
      </c>
      <c r="C25" s="1"/>
      <c r="D25" s="153"/>
      <c r="E25" s="76"/>
      <c r="F25" s="123" t="s">
        <v>26</v>
      </c>
      <c r="G25" s="123"/>
      <c r="H25" s="66" t="s">
        <v>48</v>
      </c>
      <c r="I25" s="76"/>
      <c r="J25" s="57">
        <v>4</v>
      </c>
      <c r="K25" s="57">
        <v>5</v>
      </c>
      <c r="L25" s="57">
        <v>5</v>
      </c>
      <c r="M25" s="57">
        <v>3</v>
      </c>
      <c r="N25" s="57">
        <v>3</v>
      </c>
      <c r="O25" s="76"/>
      <c r="P25" s="76"/>
      <c r="Q25" s="67" t="s">
        <v>11</v>
      </c>
      <c r="R25" s="76"/>
      <c r="S25" s="58">
        <f>SUM(J25:N25)</f>
        <v>20</v>
      </c>
      <c r="T25" s="76"/>
      <c r="U25" s="76"/>
      <c r="V25" s="77"/>
      <c r="W25" s="76"/>
      <c r="X25" s="78"/>
      <c r="Y25" s="107"/>
      <c r="Z25" s="1"/>
    </row>
    <row r="26" spans="1:26" ht="23.25" customHeight="1">
      <c r="A26" s="1"/>
      <c r="B26" s="48">
        <v>43</v>
      </c>
      <c r="C26" s="1"/>
      <c r="D26" s="151">
        <v>6</v>
      </c>
      <c r="E26" s="114" t="s">
        <v>27</v>
      </c>
      <c r="F26" s="115"/>
      <c r="G26" s="115"/>
      <c r="H26" s="62" t="s">
        <v>47</v>
      </c>
      <c r="I26" s="75"/>
      <c r="J26" s="54">
        <v>0</v>
      </c>
      <c r="K26" s="54">
        <v>0</v>
      </c>
      <c r="L26" s="54">
        <v>0</v>
      </c>
      <c r="M26" s="54">
        <v>1</v>
      </c>
      <c r="N26" s="54">
        <v>0</v>
      </c>
      <c r="O26" s="75"/>
      <c r="P26" s="75"/>
      <c r="Q26" s="63" t="s">
        <v>9</v>
      </c>
      <c r="R26" s="75"/>
      <c r="S26" s="75"/>
      <c r="T26" s="55">
        <f>SUM(J26:N26)</f>
        <v>1</v>
      </c>
      <c r="U26" s="75"/>
      <c r="V26" s="88" t="str">
        <f>IF(S27+S28=T26,"v","no")</f>
        <v>v</v>
      </c>
      <c r="W26" s="75"/>
      <c r="X26" s="65">
        <f>IF(T26=0,"0",++(T26*100)/$T$56)</f>
        <v>0.020742584526031945</v>
      </c>
      <c r="Y26" s="105">
        <v>6</v>
      </c>
      <c r="Z26" s="1"/>
    </row>
    <row r="27" spans="1:26" ht="23.25" customHeight="1">
      <c r="A27" s="1"/>
      <c r="B27" s="48">
        <v>43</v>
      </c>
      <c r="C27" s="1"/>
      <c r="D27" s="152"/>
      <c r="E27" s="116" t="s">
        <v>27</v>
      </c>
      <c r="F27" s="117"/>
      <c r="G27" s="117"/>
      <c r="H27" s="50" t="s">
        <v>49</v>
      </c>
      <c r="I27" s="1"/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"/>
      <c r="P27" s="1"/>
      <c r="Q27" s="51" t="s">
        <v>10</v>
      </c>
      <c r="R27" s="1"/>
      <c r="S27" s="29">
        <f>SUM(J27:N27)</f>
        <v>0</v>
      </c>
      <c r="T27" s="1"/>
      <c r="U27" s="1"/>
      <c r="V27" s="31"/>
      <c r="W27" s="1"/>
      <c r="X27" s="44"/>
      <c r="Y27" s="106"/>
      <c r="Z27" s="1"/>
    </row>
    <row r="28" spans="1:26" ht="23.25" customHeight="1" thickBot="1">
      <c r="A28" s="1"/>
      <c r="B28" s="48">
        <v>43</v>
      </c>
      <c r="C28" s="1"/>
      <c r="D28" s="153"/>
      <c r="E28" s="76"/>
      <c r="F28" s="123" t="s">
        <v>76</v>
      </c>
      <c r="G28" s="123"/>
      <c r="H28" s="66" t="s">
        <v>48</v>
      </c>
      <c r="I28" s="76"/>
      <c r="J28" s="57">
        <v>0</v>
      </c>
      <c r="K28" s="57">
        <v>0</v>
      </c>
      <c r="L28" s="57">
        <v>0</v>
      </c>
      <c r="M28" s="57">
        <v>1</v>
      </c>
      <c r="N28" s="57">
        <v>0</v>
      </c>
      <c r="O28" s="76"/>
      <c r="P28" s="76"/>
      <c r="Q28" s="67" t="s">
        <v>11</v>
      </c>
      <c r="R28" s="76"/>
      <c r="S28" s="58">
        <f>SUM(J28:N28)</f>
        <v>1</v>
      </c>
      <c r="T28" s="76"/>
      <c r="U28" s="76"/>
      <c r="V28" s="77"/>
      <c r="W28" s="76"/>
      <c r="X28" s="78"/>
      <c r="Y28" s="107"/>
      <c r="Z28" s="1"/>
    </row>
    <row r="29" spans="1:26" ht="23.25" customHeight="1">
      <c r="A29" s="1"/>
      <c r="B29" s="48">
        <v>43</v>
      </c>
      <c r="C29" s="1"/>
      <c r="D29" s="151">
        <v>7</v>
      </c>
      <c r="E29" s="114" t="s">
        <v>28</v>
      </c>
      <c r="F29" s="115"/>
      <c r="G29" s="115"/>
      <c r="H29" s="62" t="s">
        <v>47</v>
      </c>
      <c r="I29" s="75"/>
      <c r="J29" s="54">
        <v>7</v>
      </c>
      <c r="K29" s="54">
        <v>1</v>
      </c>
      <c r="L29" s="54">
        <v>0</v>
      </c>
      <c r="M29" s="54">
        <v>0</v>
      </c>
      <c r="N29" s="54">
        <v>7</v>
      </c>
      <c r="O29" s="75"/>
      <c r="P29" s="75"/>
      <c r="Q29" s="63" t="s">
        <v>9</v>
      </c>
      <c r="R29" s="75"/>
      <c r="S29" s="75"/>
      <c r="T29" s="55">
        <f>SUM(J29:N29)</f>
        <v>15</v>
      </c>
      <c r="U29" s="75"/>
      <c r="V29" s="88" t="str">
        <f>IF(S30+S31=T29,"v","no")</f>
        <v>v</v>
      </c>
      <c r="W29" s="75"/>
      <c r="X29" s="65">
        <f>IF(T29=0,"0",++(T29*100)/$T$56)</f>
        <v>0.3111387678904792</v>
      </c>
      <c r="Y29" s="105">
        <v>7</v>
      </c>
      <c r="Z29" s="1"/>
    </row>
    <row r="30" spans="1:26" ht="23.25" customHeight="1">
      <c r="A30" s="1"/>
      <c r="B30" s="48">
        <v>43</v>
      </c>
      <c r="C30" s="1"/>
      <c r="D30" s="152"/>
      <c r="E30" s="116"/>
      <c r="F30" s="117"/>
      <c r="G30" s="117"/>
      <c r="H30" s="50" t="s">
        <v>49</v>
      </c>
      <c r="I30" s="1"/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"/>
      <c r="P30" s="1"/>
      <c r="Q30" s="51" t="s">
        <v>10</v>
      </c>
      <c r="R30" s="1"/>
      <c r="S30" s="29">
        <f>SUM(J30:N30)</f>
        <v>0</v>
      </c>
      <c r="T30" s="1"/>
      <c r="U30" s="1"/>
      <c r="V30" s="31"/>
      <c r="W30" s="1"/>
      <c r="X30" s="44"/>
      <c r="Y30" s="106"/>
      <c r="Z30" s="1"/>
    </row>
    <row r="31" spans="1:26" ht="23.25" customHeight="1" thickBot="1">
      <c r="A31" s="1"/>
      <c r="B31" s="48">
        <v>43</v>
      </c>
      <c r="C31" s="1"/>
      <c r="D31" s="153"/>
      <c r="E31" s="76"/>
      <c r="F31" s="123" t="s">
        <v>29</v>
      </c>
      <c r="G31" s="123"/>
      <c r="H31" s="66" t="s">
        <v>48</v>
      </c>
      <c r="I31" s="76"/>
      <c r="J31" s="57">
        <v>7</v>
      </c>
      <c r="K31" s="57">
        <v>1</v>
      </c>
      <c r="L31" s="57">
        <v>0</v>
      </c>
      <c r="M31" s="57">
        <v>0</v>
      </c>
      <c r="N31" s="57">
        <v>7</v>
      </c>
      <c r="O31" s="76"/>
      <c r="P31" s="76"/>
      <c r="Q31" s="67" t="s">
        <v>11</v>
      </c>
      <c r="R31" s="76"/>
      <c r="S31" s="58">
        <f>SUM(J31:N31)</f>
        <v>15</v>
      </c>
      <c r="T31" s="76"/>
      <c r="U31" s="76"/>
      <c r="V31" s="77"/>
      <c r="W31" s="76"/>
      <c r="X31" s="78"/>
      <c r="Y31" s="107"/>
      <c r="Z31" s="1"/>
    </row>
    <row r="32" spans="1:26" ht="23.25" customHeight="1">
      <c r="A32" s="1"/>
      <c r="B32" s="48">
        <v>43</v>
      </c>
      <c r="C32" s="1"/>
      <c r="D32" s="151">
        <v>8</v>
      </c>
      <c r="E32" s="114" t="s">
        <v>51</v>
      </c>
      <c r="F32" s="115"/>
      <c r="G32" s="115"/>
      <c r="H32" s="62" t="s">
        <v>47</v>
      </c>
      <c r="I32" s="75"/>
      <c r="J32" s="54">
        <v>238</v>
      </c>
      <c r="K32" s="54">
        <v>259</v>
      </c>
      <c r="L32" s="54">
        <v>252</v>
      </c>
      <c r="M32" s="54">
        <v>252</v>
      </c>
      <c r="N32" s="54">
        <v>260</v>
      </c>
      <c r="O32" s="75"/>
      <c r="P32" s="75"/>
      <c r="Q32" s="63" t="s">
        <v>9</v>
      </c>
      <c r="R32" s="75"/>
      <c r="S32" s="75"/>
      <c r="T32" s="55">
        <f>SUM(J32:N32)</f>
        <v>1261</v>
      </c>
      <c r="U32" s="75"/>
      <c r="V32" s="88" t="str">
        <f>IF(S33+S34=T32,"v","no")</f>
        <v>v</v>
      </c>
      <c r="W32" s="75"/>
      <c r="X32" s="65">
        <f>IF(T32=0,"0",++(T32*100)/$T$56)</f>
        <v>26.15639908732628</v>
      </c>
      <c r="Y32" s="105">
        <v>8</v>
      </c>
      <c r="Z32" s="1"/>
    </row>
    <row r="33" spans="1:26" ht="23.25" customHeight="1">
      <c r="A33" s="1"/>
      <c r="B33" s="48">
        <v>43</v>
      </c>
      <c r="C33" s="1"/>
      <c r="D33" s="152"/>
      <c r="E33" s="116"/>
      <c r="F33" s="117"/>
      <c r="G33" s="117"/>
      <c r="H33" s="50" t="s">
        <v>49</v>
      </c>
      <c r="I33" s="1"/>
      <c r="J33" s="13">
        <v>11</v>
      </c>
      <c r="K33" s="13">
        <v>0</v>
      </c>
      <c r="L33" s="13">
        <v>16</v>
      </c>
      <c r="M33" s="13">
        <v>13</v>
      </c>
      <c r="N33" s="13">
        <v>22</v>
      </c>
      <c r="O33" s="1"/>
      <c r="P33" s="1"/>
      <c r="Q33" s="51" t="s">
        <v>10</v>
      </c>
      <c r="R33" s="1"/>
      <c r="S33" s="29">
        <f>SUM(J33:N33)</f>
        <v>62</v>
      </c>
      <c r="T33" s="1"/>
      <c r="U33" s="1"/>
      <c r="V33" s="31"/>
      <c r="W33" s="1"/>
      <c r="X33" s="44"/>
      <c r="Y33" s="106"/>
      <c r="Z33" s="1"/>
    </row>
    <row r="34" spans="1:26" ht="23.25" customHeight="1" thickBot="1">
      <c r="A34" s="1"/>
      <c r="B34" s="48">
        <v>43</v>
      </c>
      <c r="C34" s="1"/>
      <c r="D34" s="153"/>
      <c r="E34" s="76"/>
      <c r="F34" s="123" t="s">
        <v>30</v>
      </c>
      <c r="G34" s="123"/>
      <c r="H34" s="66" t="s">
        <v>48</v>
      </c>
      <c r="I34" s="76"/>
      <c r="J34" s="57">
        <v>227</v>
      </c>
      <c r="K34" s="57">
        <v>259</v>
      </c>
      <c r="L34" s="57">
        <v>236</v>
      </c>
      <c r="M34" s="57">
        <v>239</v>
      </c>
      <c r="N34" s="57">
        <v>238</v>
      </c>
      <c r="O34" s="76"/>
      <c r="P34" s="76"/>
      <c r="Q34" s="67" t="s">
        <v>11</v>
      </c>
      <c r="R34" s="76"/>
      <c r="S34" s="58">
        <f>SUM(J34:N34)</f>
        <v>1199</v>
      </c>
      <c r="T34" s="76"/>
      <c r="U34" s="76"/>
      <c r="V34" s="77"/>
      <c r="W34" s="76"/>
      <c r="X34" s="78"/>
      <c r="Y34" s="107"/>
      <c r="Z34" s="1"/>
    </row>
    <row r="35" spans="1:26" ht="23.25" customHeight="1">
      <c r="A35" s="1"/>
      <c r="B35" s="48">
        <v>43</v>
      </c>
      <c r="C35" s="1"/>
      <c r="D35" s="151">
        <v>9</v>
      </c>
      <c r="E35" s="114" t="s">
        <v>31</v>
      </c>
      <c r="F35" s="115"/>
      <c r="G35" s="115"/>
      <c r="H35" s="62" t="s">
        <v>47</v>
      </c>
      <c r="I35" s="75"/>
      <c r="J35" s="54">
        <v>5</v>
      </c>
      <c r="K35" s="54">
        <v>1</v>
      </c>
      <c r="L35" s="54">
        <v>0</v>
      </c>
      <c r="M35" s="54">
        <v>1</v>
      </c>
      <c r="N35" s="54">
        <v>5</v>
      </c>
      <c r="O35" s="75"/>
      <c r="P35" s="75"/>
      <c r="Q35" s="63" t="s">
        <v>9</v>
      </c>
      <c r="R35" s="75"/>
      <c r="S35" s="75"/>
      <c r="T35" s="55">
        <f>SUM(J35:N35)</f>
        <v>12</v>
      </c>
      <c r="U35" s="75"/>
      <c r="V35" s="88" t="str">
        <f>IF(S36+S37=T35,"v","no")</f>
        <v>v</v>
      </c>
      <c r="W35" s="75"/>
      <c r="X35" s="65">
        <f>IF(T35=0,"0",++(T35*100)/$T$56)</f>
        <v>0.24891101431238333</v>
      </c>
      <c r="Y35" s="105">
        <v>9</v>
      </c>
      <c r="Z35" s="1"/>
    </row>
    <row r="36" spans="1:26" ht="23.25" customHeight="1">
      <c r="A36" s="1"/>
      <c r="B36" s="48">
        <v>43</v>
      </c>
      <c r="C36" s="1"/>
      <c r="D36" s="152"/>
      <c r="E36" s="116"/>
      <c r="F36" s="117"/>
      <c r="G36" s="117"/>
      <c r="H36" s="50" t="s">
        <v>49</v>
      </c>
      <c r="I36" s="1"/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"/>
      <c r="P36" s="1"/>
      <c r="Q36" s="51" t="s">
        <v>10</v>
      </c>
      <c r="R36" s="1"/>
      <c r="S36" s="29">
        <f>SUM(J36:N36)</f>
        <v>0</v>
      </c>
      <c r="T36" s="1"/>
      <c r="U36" s="1"/>
      <c r="V36" s="31"/>
      <c r="W36" s="1"/>
      <c r="X36" s="44"/>
      <c r="Y36" s="106"/>
      <c r="Z36" s="1"/>
    </row>
    <row r="37" spans="1:26" ht="23.25" customHeight="1" thickBot="1">
      <c r="A37" s="1"/>
      <c r="B37" s="48">
        <v>43</v>
      </c>
      <c r="C37" s="1"/>
      <c r="D37" s="153"/>
      <c r="E37" s="76"/>
      <c r="F37" s="123" t="s">
        <v>74</v>
      </c>
      <c r="G37" s="123"/>
      <c r="H37" s="66" t="s">
        <v>48</v>
      </c>
      <c r="I37" s="76"/>
      <c r="J37" s="57">
        <v>5</v>
      </c>
      <c r="K37" s="57">
        <v>1</v>
      </c>
      <c r="L37" s="57">
        <v>0</v>
      </c>
      <c r="M37" s="57">
        <v>1</v>
      </c>
      <c r="N37" s="57">
        <v>5</v>
      </c>
      <c r="O37" s="76"/>
      <c r="P37" s="76"/>
      <c r="Q37" s="67" t="s">
        <v>11</v>
      </c>
      <c r="R37" s="76"/>
      <c r="S37" s="58">
        <f>SUM(J37:N37)</f>
        <v>12</v>
      </c>
      <c r="T37" s="76"/>
      <c r="U37" s="76"/>
      <c r="V37" s="77"/>
      <c r="W37" s="76"/>
      <c r="X37" s="78"/>
      <c r="Y37" s="107"/>
      <c r="Z37" s="1"/>
    </row>
    <row r="38" spans="1:26" ht="23.25" customHeight="1">
      <c r="A38" s="1"/>
      <c r="B38" s="48">
        <v>43</v>
      </c>
      <c r="C38" s="1"/>
      <c r="D38" s="151">
        <v>10</v>
      </c>
      <c r="E38" s="114" t="s">
        <v>32</v>
      </c>
      <c r="F38" s="115"/>
      <c r="G38" s="115"/>
      <c r="H38" s="62" t="s">
        <v>47</v>
      </c>
      <c r="I38" s="75"/>
      <c r="J38" s="54">
        <v>1</v>
      </c>
      <c r="K38" s="54">
        <v>2</v>
      </c>
      <c r="L38" s="54">
        <v>0</v>
      </c>
      <c r="M38" s="54">
        <v>2</v>
      </c>
      <c r="N38" s="54">
        <v>1</v>
      </c>
      <c r="O38" s="75"/>
      <c r="P38" s="75"/>
      <c r="Q38" s="63" t="s">
        <v>9</v>
      </c>
      <c r="R38" s="75"/>
      <c r="S38" s="75"/>
      <c r="T38" s="55">
        <f>SUM(J38:N38)</f>
        <v>6</v>
      </c>
      <c r="U38" s="75"/>
      <c r="V38" s="88" t="str">
        <f>IF(S39+S40=T38,"v","no")</f>
        <v>v</v>
      </c>
      <c r="W38" s="75"/>
      <c r="X38" s="65">
        <f>IF(T38=0,"0",++(T38*100)/$T$56)</f>
        <v>0.12445550715619166</v>
      </c>
      <c r="Y38" s="105">
        <v>10</v>
      </c>
      <c r="Z38" s="1"/>
    </row>
    <row r="39" spans="1:26" ht="23.25" customHeight="1">
      <c r="A39" s="1"/>
      <c r="B39" s="48">
        <v>43</v>
      </c>
      <c r="C39" s="1"/>
      <c r="D39" s="152"/>
      <c r="E39" s="116"/>
      <c r="F39" s="117"/>
      <c r="G39" s="117"/>
      <c r="H39" s="50" t="s">
        <v>49</v>
      </c>
      <c r="I39" s="1"/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"/>
      <c r="P39" s="1"/>
      <c r="Q39" s="51" t="s">
        <v>10</v>
      </c>
      <c r="R39" s="1"/>
      <c r="S39" s="29">
        <f>SUM(J39:N39)</f>
        <v>0</v>
      </c>
      <c r="T39" s="1"/>
      <c r="U39" s="1"/>
      <c r="V39" s="31"/>
      <c r="W39" s="1"/>
      <c r="X39" s="44"/>
      <c r="Y39" s="106"/>
      <c r="Z39" s="1"/>
    </row>
    <row r="40" spans="1:26" ht="23.25" customHeight="1" thickBot="1">
      <c r="A40" s="1"/>
      <c r="B40" s="48">
        <v>43</v>
      </c>
      <c r="C40" s="1"/>
      <c r="D40" s="153"/>
      <c r="E40" s="76"/>
      <c r="F40" s="123" t="s">
        <v>77</v>
      </c>
      <c r="G40" s="123"/>
      <c r="H40" s="66" t="s">
        <v>48</v>
      </c>
      <c r="I40" s="76"/>
      <c r="J40" s="57">
        <v>1</v>
      </c>
      <c r="K40" s="57">
        <v>2</v>
      </c>
      <c r="L40" s="57">
        <v>0</v>
      </c>
      <c r="M40" s="57">
        <v>2</v>
      </c>
      <c r="N40" s="57">
        <v>1</v>
      </c>
      <c r="O40" s="76"/>
      <c r="P40" s="76"/>
      <c r="Q40" s="67" t="s">
        <v>11</v>
      </c>
      <c r="R40" s="76"/>
      <c r="S40" s="58">
        <f>SUM(J40:N40)</f>
        <v>6</v>
      </c>
      <c r="T40" s="76"/>
      <c r="U40" s="76"/>
      <c r="V40" s="77"/>
      <c r="W40" s="76"/>
      <c r="X40" s="78"/>
      <c r="Y40" s="107"/>
      <c r="Z40" s="1"/>
    </row>
    <row r="41" spans="1:26" ht="23.25" customHeight="1">
      <c r="A41" s="1"/>
      <c r="B41" s="48">
        <v>44</v>
      </c>
      <c r="C41" s="1"/>
      <c r="D41" s="151">
        <v>11</v>
      </c>
      <c r="E41" s="114" t="s">
        <v>33</v>
      </c>
      <c r="F41" s="115"/>
      <c r="G41" s="115"/>
      <c r="H41" s="62" t="s">
        <v>47</v>
      </c>
      <c r="I41" s="75"/>
      <c r="J41" s="54">
        <v>217</v>
      </c>
      <c r="K41" s="54">
        <v>228</v>
      </c>
      <c r="L41" s="54">
        <v>174</v>
      </c>
      <c r="M41" s="54">
        <v>248</v>
      </c>
      <c r="N41" s="54">
        <v>217</v>
      </c>
      <c r="O41" s="75"/>
      <c r="P41" s="75"/>
      <c r="Q41" s="63" t="s">
        <v>9</v>
      </c>
      <c r="R41" s="75"/>
      <c r="S41" s="75"/>
      <c r="T41" s="55">
        <f>SUM(J41:N41)</f>
        <v>1084</v>
      </c>
      <c r="U41" s="75"/>
      <c r="V41" s="88" t="str">
        <f>IF(S42+S43+S44+S45+S46=T41,"v","no")</f>
        <v>v</v>
      </c>
      <c r="W41" s="75"/>
      <c r="X41" s="65">
        <f>IF(T41=0,"0",++(T41*100)/$T$56)</f>
        <v>22.484961626218627</v>
      </c>
      <c r="Y41" s="105">
        <v>11</v>
      </c>
      <c r="Z41" s="1"/>
    </row>
    <row r="42" spans="1:26" ht="23.25" customHeight="1">
      <c r="A42" s="1"/>
      <c r="B42" s="48">
        <v>44</v>
      </c>
      <c r="C42" s="1"/>
      <c r="D42" s="152"/>
      <c r="E42" s="116"/>
      <c r="F42" s="117"/>
      <c r="G42" s="117"/>
      <c r="H42" s="50" t="s">
        <v>49</v>
      </c>
      <c r="I42" s="1"/>
      <c r="J42" s="13">
        <v>8</v>
      </c>
      <c r="K42" s="13">
        <v>8</v>
      </c>
      <c r="L42" s="13">
        <v>4</v>
      </c>
      <c r="M42" s="13">
        <v>0</v>
      </c>
      <c r="N42" s="13">
        <v>3</v>
      </c>
      <c r="O42" s="1"/>
      <c r="P42" s="1"/>
      <c r="Q42" s="51" t="s">
        <v>10</v>
      </c>
      <c r="R42" s="1"/>
      <c r="S42" s="29">
        <f>SUM(J42:N42)</f>
        <v>23</v>
      </c>
      <c r="T42" s="1"/>
      <c r="U42" s="1"/>
      <c r="V42" s="31"/>
      <c r="W42" s="1"/>
      <c r="X42" s="44"/>
      <c r="Y42" s="106"/>
      <c r="Z42" s="1"/>
    </row>
    <row r="43" spans="1:26" ht="23.25" customHeight="1">
      <c r="A43" s="1"/>
      <c r="B43" s="48">
        <v>44</v>
      </c>
      <c r="C43" s="1"/>
      <c r="D43" s="152"/>
      <c r="E43" s="1"/>
      <c r="F43" s="118" t="s">
        <v>71</v>
      </c>
      <c r="G43" s="118"/>
      <c r="H43" s="50" t="s">
        <v>48</v>
      </c>
      <c r="I43" s="1"/>
      <c r="J43" s="13">
        <v>175</v>
      </c>
      <c r="K43" s="13">
        <v>182</v>
      </c>
      <c r="L43" s="13">
        <v>150</v>
      </c>
      <c r="M43" s="13">
        <v>206</v>
      </c>
      <c r="N43" s="13">
        <v>175</v>
      </c>
      <c r="O43" s="1"/>
      <c r="P43" s="1"/>
      <c r="Q43" s="51" t="s">
        <v>11</v>
      </c>
      <c r="R43" s="1"/>
      <c r="S43" s="29">
        <f>SUM(J43:N43)</f>
        <v>888</v>
      </c>
      <c r="T43" s="1"/>
      <c r="U43" s="1"/>
      <c r="V43" s="31"/>
      <c r="W43" s="1"/>
      <c r="X43" s="44"/>
      <c r="Y43" s="106"/>
      <c r="Z43" s="1"/>
    </row>
    <row r="44" spans="1:26" ht="23.25" customHeight="1">
      <c r="A44" s="1"/>
      <c r="B44" s="48">
        <v>44</v>
      </c>
      <c r="C44" s="1"/>
      <c r="D44" s="152"/>
      <c r="E44" s="1"/>
      <c r="F44" s="119" t="s">
        <v>78</v>
      </c>
      <c r="G44" s="120"/>
      <c r="H44" s="50" t="s">
        <v>48</v>
      </c>
      <c r="I44" s="1"/>
      <c r="J44" s="13">
        <v>29</v>
      </c>
      <c r="K44" s="13">
        <v>28</v>
      </c>
      <c r="L44" s="13">
        <v>12</v>
      </c>
      <c r="M44" s="13">
        <v>34</v>
      </c>
      <c r="N44" s="13">
        <v>31</v>
      </c>
      <c r="O44" s="1"/>
      <c r="P44" s="1"/>
      <c r="Q44" s="51" t="s">
        <v>11</v>
      </c>
      <c r="R44" s="1"/>
      <c r="S44" s="29">
        <f>SUM(J44:N44)</f>
        <v>134</v>
      </c>
      <c r="T44" s="1"/>
      <c r="U44" s="1"/>
      <c r="V44" s="31"/>
      <c r="W44" s="1"/>
      <c r="X44" s="44"/>
      <c r="Y44" s="106"/>
      <c r="Z44" s="1"/>
    </row>
    <row r="45" spans="1:26" ht="23.25" customHeight="1">
      <c r="A45" s="1"/>
      <c r="B45" s="48">
        <v>44</v>
      </c>
      <c r="C45" s="1"/>
      <c r="D45" s="152"/>
      <c r="E45" s="1"/>
      <c r="F45" s="119" t="s">
        <v>67</v>
      </c>
      <c r="G45" s="120"/>
      <c r="H45" s="50" t="s">
        <v>48</v>
      </c>
      <c r="I45" s="1"/>
      <c r="J45" s="13">
        <v>4</v>
      </c>
      <c r="K45" s="13">
        <v>7</v>
      </c>
      <c r="L45" s="13">
        <v>3</v>
      </c>
      <c r="M45" s="13">
        <v>3</v>
      </c>
      <c r="N45" s="13">
        <v>4</v>
      </c>
      <c r="O45" s="1"/>
      <c r="P45" s="1"/>
      <c r="Q45" s="51" t="s">
        <v>11</v>
      </c>
      <c r="R45" s="1"/>
      <c r="S45" s="29">
        <f>SUM(J45:N45)</f>
        <v>21</v>
      </c>
      <c r="T45" s="1"/>
      <c r="U45" s="1"/>
      <c r="V45" s="31"/>
      <c r="W45" s="1"/>
      <c r="X45" s="44"/>
      <c r="Y45" s="106"/>
      <c r="Z45" s="1"/>
    </row>
    <row r="46" spans="1:26" ht="23.25" customHeight="1" thickBot="1">
      <c r="A46" s="1"/>
      <c r="B46" s="48">
        <v>44</v>
      </c>
      <c r="C46" s="1"/>
      <c r="D46" s="153"/>
      <c r="E46" s="76"/>
      <c r="F46" s="121" t="s">
        <v>69</v>
      </c>
      <c r="G46" s="122"/>
      <c r="H46" s="66" t="s">
        <v>48</v>
      </c>
      <c r="I46" s="76"/>
      <c r="J46" s="57">
        <v>1</v>
      </c>
      <c r="K46" s="57">
        <v>3</v>
      </c>
      <c r="L46" s="57">
        <v>5</v>
      </c>
      <c r="M46" s="57">
        <v>5</v>
      </c>
      <c r="N46" s="57">
        <v>4</v>
      </c>
      <c r="O46" s="76"/>
      <c r="P46" s="76"/>
      <c r="Q46" s="67" t="s">
        <v>11</v>
      </c>
      <c r="R46" s="76"/>
      <c r="S46" s="58">
        <f>SUM(J46:N46)</f>
        <v>18</v>
      </c>
      <c r="T46" s="76"/>
      <c r="U46" s="76"/>
      <c r="V46" s="77"/>
      <c r="W46" s="76"/>
      <c r="X46" s="78"/>
      <c r="Y46" s="107"/>
      <c r="Z46" s="1"/>
    </row>
    <row r="47" spans="1:26" ht="23.25" customHeight="1">
      <c r="A47" s="1"/>
      <c r="B47" s="48">
        <v>44</v>
      </c>
      <c r="C47" s="1"/>
      <c r="D47" s="151">
        <v>12</v>
      </c>
      <c r="E47" s="114" t="s">
        <v>34</v>
      </c>
      <c r="F47" s="115"/>
      <c r="G47" s="115"/>
      <c r="H47" s="62" t="s">
        <v>47</v>
      </c>
      <c r="I47" s="75"/>
      <c r="J47" s="54">
        <v>3</v>
      </c>
      <c r="K47" s="54">
        <v>3</v>
      </c>
      <c r="L47" s="54">
        <v>3</v>
      </c>
      <c r="M47" s="54">
        <v>2</v>
      </c>
      <c r="N47" s="54">
        <v>0</v>
      </c>
      <c r="O47" s="75"/>
      <c r="P47" s="75"/>
      <c r="Q47" s="63" t="s">
        <v>9</v>
      </c>
      <c r="R47" s="75"/>
      <c r="S47" s="75"/>
      <c r="T47" s="55">
        <f>SUM(J47:N47)</f>
        <v>11</v>
      </c>
      <c r="U47" s="75"/>
      <c r="V47" s="88" t="str">
        <f>IF(S48+S49=T47,"v","no")</f>
        <v>v</v>
      </c>
      <c r="W47" s="75"/>
      <c r="X47" s="65">
        <f>IF(T47=0,"0",++(T47*100)/$T$56)</f>
        <v>0.22816842978635138</v>
      </c>
      <c r="Y47" s="105">
        <v>12</v>
      </c>
      <c r="Z47" s="1"/>
    </row>
    <row r="48" spans="1:26" ht="23.25" customHeight="1">
      <c r="A48" s="1"/>
      <c r="B48" s="48">
        <v>44</v>
      </c>
      <c r="C48" s="1"/>
      <c r="D48" s="152"/>
      <c r="E48" s="116"/>
      <c r="F48" s="117"/>
      <c r="G48" s="117"/>
      <c r="H48" s="50" t="s">
        <v>49</v>
      </c>
      <c r="I48" s="1"/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"/>
      <c r="P48" s="1"/>
      <c r="Q48" s="51" t="s">
        <v>10</v>
      </c>
      <c r="R48" s="1"/>
      <c r="S48" s="29">
        <f>SUM(J48:N48)</f>
        <v>0</v>
      </c>
      <c r="T48" s="1"/>
      <c r="U48" s="1"/>
      <c r="V48" s="31"/>
      <c r="W48" s="1"/>
      <c r="X48" s="44"/>
      <c r="Y48" s="106"/>
      <c r="Z48" s="1"/>
    </row>
    <row r="49" spans="1:26" ht="23.25" customHeight="1" thickBot="1">
      <c r="A49" s="1"/>
      <c r="B49" s="48">
        <v>44</v>
      </c>
      <c r="C49" s="1"/>
      <c r="D49" s="153"/>
      <c r="E49" s="76"/>
      <c r="F49" s="123" t="s">
        <v>35</v>
      </c>
      <c r="G49" s="123"/>
      <c r="H49" s="66" t="s">
        <v>48</v>
      </c>
      <c r="I49" s="76"/>
      <c r="J49" s="57">
        <v>3</v>
      </c>
      <c r="K49" s="57">
        <v>3</v>
      </c>
      <c r="L49" s="57">
        <v>3</v>
      </c>
      <c r="M49" s="57">
        <v>2</v>
      </c>
      <c r="N49" s="57">
        <v>0</v>
      </c>
      <c r="O49" s="76"/>
      <c r="P49" s="76"/>
      <c r="Q49" s="67" t="s">
        <v>11</v>
      </c>
      <c r="R49" s="76"/>
      <c r="S49" s="58">
        <f>SUM(J49:N49)</f>
        <v>11</v>
      </c>
      <c r="T49" s="76"/>
      <c r="U49" s="76"/>
      <c r="V49" s="77"/>
      <c r="W49" s="76"/>
      <c r="X49" s="78"/>
      <c r="Y49" s="107"/>
      <c r="Z49" s="1"/>
    </row>
    <row r="50" spans="1:26" ht="23.25" customHeight="1">
      <c r="A50" s="1"/>
      <c r="B50" s="48">
        <v>44</v>
      </c>
      <c r="C50" s="1"/>
      <c r="D50" s="151">
        <v>13</v>
      </c>
      <c r="E50" s="114" t="s">
        <v>36</v>
      </c>
      <c r="F50" s="115"/>
      <c r="G50" s="115"/>
      <c r="H50" s="62" t="s">
        <v>47</v>
      </c>
      <c r="I50" s="75"/>
      <c r="J50" s="54">
        <v>40</v>
      </c>
      <c r="K50" s="54">
        <v>18</v>
      </c>
      <c r="L50" s="54">
        <v>16</v>
      </c>
      <c r="M50" s="54">
        <v>23</v>
      </c>
      <c r="N50" s="54">
        <v>23</v>
      </c>
      <c r="O50" s="75"/>
      <c r="P50" s="75"/>
      <c r="Q50" s="63" t="s">
        <v>9</v>
      </c>
      <c r="R50" s="75"/>
      <c r="S50" s="75"/>
      <c r="T50" s="55">
        <f>SUM(J50:N50)</f>
        <v>120</v>
      </c>
      <c r="U50" s="75"/>
      <c r="V50" s="88" t="str">
        <f>IF(S51+S52=T50,"v","no")</f>
        <v>v</v>
      </c>
      <c r="W50" s="75"/>
      <c r="X50" s="65">
        <f>IF(T50=0,"0",++(T50*100)/$T$56)</f>
        <v>2.4891101431238334</v>
      </c>
      <c r="Y50" s="105">
        <v>13</v>
      </c>
      <c r="Z50" s="1"/>
    </row>
    <row r="51" spans="1:26" ht="23.25" customHeight="1">
      <c r="A51" s="1"/>
      <c r="B51" s="48">
        <v>44</v>
      </c>
      <c r="C51" s="1"/>
      <c r="D51" s="152"/>
      <c r="E51" s="116"/>
      <c r="F51" s="117"/>
      <c r="G51" s="117"/>
      <c r="H51" s="50" t="s">
        <v>49</v>
      </c>
      <c r="I51" s="1"/>
      <c r="J51" s="13">
        <v>3</v>
      </c>
      <c r="K51" s="13">
        <v>0</v>
      </c>
      <c r="L51" s="13">
        <v>0</v>
      </c>
      <c r="M51" s="13">
        <v>3</v>
      </c>
      <c r="N51" s="13">
        <v>0</v>
      </c>
      <c r="O51" s="1"/>
      <c r="P51" s="1"/>
      <c r="Q51" s="51" t="s">
        <v>10</v>
      </c>
      <c r="R51" s="1"/>
      <c r="S51" s="29">
        <f>SUM(J51:N51)</f>
        <v>6</v>
      </c>
      <c r="T51" s="1"/>
      <c r="U51" s="1"/>
      <c r="V51" s="31"/>
      <c r="W51" s="1"/>
      <c r="X51" s="44"/>
      <c r="Y51" s="106"/>
      <c r="Z51" s="1"/>
    </row>
    <row r="52" spans="1:26" ht="23.25" customHeight="1" thickBot="1">
      <c r="A52" s="1"/>
      <c r="B52" s="48">
        <v>44</v>
      </c>
      <c r="C52" s="1"/>
      <c r="D52" s="153"/>
      <c r="E52" s="79"/>
      <c r="F52" s="123" t="s">
        <v>37</v>
      </c>
      <c r="G52" s="123"/>
      <c r="H52" s="66" t="s">
        <v>48</v>
      </c>
      <c r="I52" s="76"/>
      <c r="J52" s="57">
        <v>37</v>
      </c>
      <c r="K52" s="57">
        <v>18</v>
      </c>
      <c r="L52" s="57">
        <v>16</v>
      </c>
      <c r="M52" s="57">
        <v>20</v>
      </c>
      <c r="N52" s="57">
        <v>23</v>
      </c>
      <c r="O52" s="76"/>
      <c r="P52" s="76"/>
      <c r="Q52" s="67" t="s">
        <v>11</v>
      </c>
      <c r="R52" s="76"/>
      <c r="S52" s="58">
        <f>SUM(J52:N52)</f>
        <v>114</v>
      </c>
      <c r="T52" s="76"/>
      <c r="U52" s="76"/>
      <c r="V52" s="77"/>
      <c r="W52" s="76"/>
      <c r="X52" s="78"/>
      <c r="Y52" s="107"/>
      <c r="Z52" s="1"/>
    </row>
    <row r="53" spans="1:26" s="8" customFormat="1" ht="8.25" customHeight="1">
      <c r="A53" s="1"/>
      <c r="B53" s="4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36"/>
      <c r="R53" s="1"/>
      <c r="S53" s="1"/>
      <c r="T53" s="1"/>
      <c r="U53" s="1"/>
      <c r="V53" s="31"/>
      <c r="W53" s="1"/>
      <c r="X53" s="44"/>
      <c r="Y53" s="1"/>
      <c r="Z53" s="1"/>
    </row>
    <row r="54" spans="1:26" ht="25.5" customHeight="1">
      <c r="A54" s="1"/>
      <c r="B54" s="48">
        <v>45</v>
      </c>
      <c r="C54" s="1"/>
      <c r="D54" s="1"/>
      <c r="E54" s="136" t="s">
        <v>49</v>
      </c>
      <c r="F54" s="137"/>
      <c r="G54" s="137"/>
      <c r="H54" s="138"/>
      <c r="I54" s="1"/>
      <c r="J54" s="13">
        <f>SUM(SUMIF($Q8:$Q52,"=B",J8:J52))</f>
        <v>28</v>
      </c>
      <c r="K54" s="13">
        <f>SUM(SUMIF($Q8:$Q52,"=B",K8:K52))</f>
        <v>15</v>
      </c>
      <c r="L54" s="13">
        <f>SUM(SUMIF($Q8:$Q52,"=B",L8:L52))</f>
        <v>28</v>
      </c>
      <c r="M54" s="13">
        <f>SUM(SUMIF($Q8:$Q52,"=B",M8:M52))</f>
        <v>28</v>
      </c>
      <c r="N54" s="13">
        <f>SUM(SUMIF($Q8:$Q52,"=B",N8:N52))</f>
        <v>29</v>
      </c>
      <c r="O54" s="1"/>
      <c r="P54" s="1"/>
      <c r="Q54" s="68" t="s">
        <v>10</v>
      </c>
      <c r="R54" s="1"/>
      <c r="S54" s="29">
        <f>SUM(J54:N54)</f>
        <v>128</v>
      </c>
      <c r="T54" s="1"/>
      <c r="U54" s="1"/>
      <c r="V54" s="31"/>
      <c r="W54" s="1"/>
      <c r="X54" s="44"/>
      <c r="Y54" s="1"/>
      <c r="Z54" s="1"/>
    </row>
    <row r="55" spans="1:26" ht="25.5" customHeight="1">
      <c r="A55" s="1"/>
      <c r="B55" s="48">
        <v>45</v>
      </c>
      <c r="C55" s="1"/>
      <c r="D55" s="1"/>
      <c r="E55" s="136" t="s">
        <v>48</v>
      </c>
      <c r="F55" s="137"/>
      <c r="G55" s="137"/>
      <c r="H55" s="138"/>
      <c r="I55" s="1"/>
      <c r="J55" s="13">
        <f>SUM(SUMIF($Q8:$Q52,"=C",J8:J52))</f>
        <v>937</v>
      </c>
      <c r="K55" s="13">
        <f>SUM(SUMIF($Q8:$Q52,"=C",K8:K52))</f>
        <v>996</v>
      </c>
      <c r="L55" s="13">
        <f>SUM(SUMIF($Q8:$Q52,"=C",L8:L52))</f>
        <v>843</v>
      </c>
      <c r="M55" s="13">
        <f>SUM(SUMIF($Q8:$Q52,"=C",M8:M52))</f>
        <v>920</v>
      </c>
      <c r="N55" s="13">
        <f>SUM(SUMIF($Q8:$Q52,"=C",N8:N52))</f>
        <v>997</v>
      </c>
      <c r="O55" s="1"/>
      <c r="P55" s="1"/>
      <c r="Q55" s="68" t="s">
        <v>11</v>
      </c>
      <c r="R55" s="1"/>
      <c r="S55" s="29">
        <f>SUM(J55:N55)</f>
        <v>4693</v>
      </c>
      <c r="T55" s="1"/>
      <c r="U55" s="1"/>
      <c r="V55" s="31"/>
      <c r="W55" s="1"/>
      <c r="X55" s="44"/>
      <c r="Y55" s="1"/>
      <c r="Z55" s="1"/>
    </row>
    <row r="56" spans="1:26" ht="32.25" customHeight="1">
      <c r="A56" s="1"/>
      <c r="B56" s="48">
        <v>45</v>
      </c>
      <c r="C56" s="1"/>
      <c r="D56" s="1"/>
      <c r="E56" s="136" t="s">
        <v>53</v>
      </c>
      <c r="F56" s="137"/>
      <c r="G56" s="137"/>
      <c r="H56" s="138"/>
      <c r="I56" s="1"/>
      <c r="J56" s="16">
        <f>SUM(SUMIF($Q8:$Q52,"=A",J8:J52))</f>
        <v>965</v>
      </c>
      <c r="K56" s="16">
        <f>SUM(SUMIF($Q8:$Q52,"=A",K8:K52))</f>
        <v>1011</v>
      </c>
      <c r="L56" s="16">
        <f>SUM(SUMIF($Q8:$Q52,"=A",L8:L52))</f>
        <v>871</v>
      </c>
      <c r="M56" s="16">
        <f>SUM(SUMIF($Q8:$Q52,"=A",M8:M52))</f>
        <v>948</v>
      </c>
      <c r="N56" s="16">
        <f>SUM(SUMIF($Q8:$Q52,"=A",N8:N52))</f>
        <v>1026</v>
      </c>
      <c r="O56" s="1"/>
      <c r="P56" s="1"/>
      <c r="Q56" s="69" t="s">
        <v>60</v>
      </c>
      <c r="R56" s="1"/>
      <c r="S56" s="1"/>
      <c r="T56" s="14">
        <f>SUM(J56:N56)</f>
        <v>4821</v>
      </c>
      <c r="U56" s="1"/>
      <c r="V56" s="89" t="str">
        <f>IF(S55+S54=T56,"v","no")</f>
        <v>v</v>
      </c>
      <c r="W56" s="1"/>
      <c r="X56" s="103">
        <f>SUM(X8:X55)</f>
        <v>100.00000000000001</v>
      </c>
      <c r="Y56" s="1"/>
      <c r="Z56" s="1"/>
    </row>
    <row r="57" spans="1:26" ht="8.25" customHeight="1">
      <c r="A57" s="1"/>
      <c r="B57" s="86"/>
      <c r="C57" s="1"/>
      <c r="D57" s="1"/>
      <c r="E57" s="83"/>
      <c r="F57" s="83"/>
      <c r="G57" s="83"/>
      <c r="H57" s="85"/>
      <c r="I57" s="1"/>
      <c r="J57" s="86"/>
      <c r="K57" s="86"/>
      <c r="L57" s="86"/>
      <c r="M57" s="86"/>
      <c r="N57" s="86"/>
      <c r="O57" s="1"/>
      <c r="P57" s="1"/>
      <c r="Q57" s="90"/>
      <c r="R57" s="1"/>
      <c r="S57" s="6"/>
      <c r="T57" s="6"/>
      <c r="U57" s="1"/>
      <c r="V57" s="81"/>
      <c r="W57" s="1"/>
      <c r="X57" s="87"/>
      <c r="Y57" s="1"/>
      <c r="Z57" s="1"/>
    </row>
    <row r="58" spans="1:26" ht="24.75" customHeight="1">
      <c r="A58" s="1"/>
      <c r="B58" s="48">
        <v>32</v>
      </c>
      <c r="C58" s="1"/>
      <c r="D58" s="1"/>
      <c r="E58" s="141" t="s">
        <v>5</v>
      </c>
      <c r="F58" s="142"/>
      <c r="G58" s="142"/>
      <c r="H58" s="143"/>
      <c r="I58" s="1"/>
      <c r="J58" s="13">
        <v>18</v>
      </c>
      <c r="K58" s="13">
        <v>18</v>
      </c>
      <c r="L58" s="13">
        <v>16</v>
      </c>
      <c r="M58" s="13">
        <v>10</v>
      </c>
      <c r="N58" s="13">
        <v>14</v>
      </c>
      <c r="O58" s="1"/>
      <c r="P58" s="1"/>
      <c r="Q58" s="98" t="s">
        <v>57</v>
      </c>
      <c r="R58" s="1"/>
      <c r="S58" s="30">
        <f>SUM(J58:N58)</f>
        <v>76</v>
      </c>
      <c r="T58" s="6"/>
      <c r="U58" s="1"/>
      <c r="V58" s="81"/>
      <c r="W58" s="1"/>
      <c r="X58" s="44"/>
      <c r="Y58" s="1"/>
      <c r="Z58" s="1"/>
    </row>
    <row r="59" spans="1:26" ht="24.75" customHeight="1">
      <c r="A59" s="1"/>
      <c r="B59" s="48">
        <v>33</v>
      </c>
      <c r="C59" s="1"/>
      <c r="D59" s="1"/>
      <c r="E59" s="141" t="s">
        <v>6</v>
      </c>
      <c r="F59" s="142"/>
      <c r="G59" s="142"/>
      <c r="H59" s="143"/>
      <c r="I59" s="1"/>
      <c r="J59" s="13">
        <v>17</v>
      </c>
      <c r="K59" s="13">
        <v>21</v>
      </c>
      <c r="L59" s="13">
        <v>20</v>
      </c>
      <c r="M59" s="13">
        <v>20</v>
      </c>
      <c r="N59" s="13">
        <v>24</v>
      </c>
      <c r="O59" s="1"/>
      <c r="P59" s="1"/>
      <c r="Q59" s="98" t="s">
        <v>58</v>
      </c>
      <c r="R59" s="1"/>
      <c r="S59" s="30">
        <f>SUM(J59:N59)</f>
        <v>102</v>
      </c>
      <c r="T59" s="6"/>
      <c r="U59" s="1"/>
      <c r="V59" s="81"/>
      <c r="W59" s="1"/>
      <c r="X59" s="44"/>
      <c r="Y59" s="1"/>
      <c r="Z59" s="1"/>
    </row>
    <row r="60" spans="1:26" s="18" customFormat="1" ht="24.75" customHeight="1">
      <c r="A60" s="1"/>
      <c r="B60" s="48">
        <v>37</v>
      </c>
      <c r="C60" s="1"/>
      <c r="D60" s="1"/>
      <c r="E60" s="141" t="s">
        <v>7</v>
      </c>
      <c r="F60" s="142"/>
      <c r="G60" s="142"/>
      <c r="H60" s="143"/>
      <c r="I60" s="1"/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"/>
      <c r="P60" s="1"/>
      <c r="Q60" s="98" t="s">
        <v>59</v>
      </c>
      <c r="R60" s="1"/>
      <c r="S60" s="30">
        <f>SUM(J60:N60)</f>
        <v>0</v>
      </c>
      <c r="T60" s="6"/>
      <c r="U60" s="1"/>
      <c r="V60" s="81"/>
      <c r="W60" s="1"/>
      <c r="X60" s="44"/>
      <c r="Y60" s="1"/>
      <c r="Z60" s="1"/>
    </row>
    <row r="61" spans="1:26" ht="29.25" customHeight="1">
      <c r="A61" s="1"/>
      <c r="B61" s="5"/>
      <c r="C61" s="1"/>
      <c r="D61" s="1"/>
      <c r="E61" s="136" t="s">
        <v>50</v>
      </c>
      <c r="F61" s="137"/>
      <c r="G61" s="137"/>
      <c r="H61" s="138"/>
      <c r="I61" s="1"/>
      <c r="J61" s="16">
        <f>SUM(J58:J60)</f>
        <v>35</v>
      </c>
      <c r="K61" s="16">
        <f>SUM(K58:K60)</f>
        <v>39</v>
      </c>
      <c r="L61" s="16">
        <f>SUM(L58:L60)</f>
        <v>36</v>
      </c>
      <c r="M61" s="16">
        <f>SUM(M58:M60)</f>
        <v>30</v>
      </c>
      <c r="N61" s="16">
        <f>SUM(N58:N60)</f>
        <v>38</v>
      </c>
      <c r="O61" s="1"/>
      <c r="P61" s="1"/>
      <c r="Q61" s="90"/>
      <c r="R61" s="1"/>
      <c r="S61" s="6"/>
      <c r="T61" s="14">
        <f>SUM(J61:N61)</f>
        <v>178</v>
      </c>
      <c r="U61" s="1"/>
      <c r="V61" s="81"/>
      <c r="W61" s="1"/>
      <c r="X61" s="44"/>
      <c r="Y61" s="1"/>
      <c r="Z61" s="1"/>
    </row>
    <row r="62" spans="1:26" s="8" customFormat="1" ht="8.25" customHeight="1">
      <c r="A62" s="1"/>
      <c r="B62" s="5"/>
      <c r="C62" s="3"/>
      <c r="D62" s="3"/>
      <c r="E62" s="17"/>
      <c r="F62" s="17"/>
      <c r="G62" s="17"/>
      <c r="H62" s="26"/>
      <c r="I62" s="15"/>
      <c r="J62" s="17"/>
      <c r="K62" s="17"/>
      <c r="L62" s="17"/>
      <c r="M62" s="17"/>
      <c r="N62" s="17"/>
      <c r="O62" s="15"/>
      <c r="P62" s="15"/>
      <c r="Q62" s="90"/>
      <c r="R62" s="15"/>
      <c r="S62" s="6"/>
      <c r="T62" s="17"/>
      <c r="U62" s="15"/>
      <c r="V62" s="81"/>
      <c r="W62" s="15"/>
      <c r="X62" s="44"/>
      <c r="Y62" s="1"/>
      <c r="Z62" s="1"/>
    </row>
    <row r="63" spans="1:26" s="18" customFormat="1" ht="33" customHeight="1">
      <c r="A63" s="3"/>
      <c r="B63" s="48">
        <v>47</v>
      </c>
      <c r="C63" s="1"/>
      <c r="D63" s="1"/>
      <c r="E63" s="136" t="s">
        <v>12</v>
      </c>
      <c r="F63" s="137"/>
      <c r="G63" s="137"/>
      <c r="H63" s="138"/>
      <c r="I63" s="15"/>
      <c r="J63" s="16">
        <f>+J61+J56</f>
        <v>1000</v>
      </c>
      <c r="K63" s="16">
        <f>+K61+K56</f>
        <v>1050</v>
      </c>
      <c r="L63" s="16">
        <f>+L61+L56</f>
        <v>907</v>
      </c>
      <c r="M63" s="16">
        <f>+M61+M56</f>
        <v>978</v>
      </c>
      <c r="N63" s="16">
        <f>+N61+N56</f>
        <v>1064</v>
      </c>
      <c r="O63" s="15"/>
      <c r="P63" s="15"/>
      <c r="Q63" s="69" t="s">
        <v>61</v>
      </c>
      <c r="R63" s="15"/>
      <c r="S63" s="6"/>
      <c r="T63" s="14">
        <f>+T61+T56</f>
        <v>4999</v>
      </c>
      <c r="U63" s="15"/>
      <c r="V63" s="81"/>
      <c r="W63" s="15"/>
      <c r="X63" s="44"/>
      <c r="Y63" s="15"/>
      <c r="Z63" s="15"/>
    </row>
    <row r="64" spans="1:26" s="8" customFormat="1" ht="8.25" customHeight="1">
      <c r="A64" s="1"/>
      <c r="B64" s="5"/>
      <c r="C64" s="1"/>
      <c r="D64" s="1"/>
      <c r="E64" s="83"/>
      <c r="F64" s="83"/>
      <c r="G64" s="83"/>
      <c r="H64" s="85"/>
      <c r="I64" s="1"/>
      <c r="J64" s="86"/>
      <c r="K64" s="86"/>
      <c r="L64" s="86"/>
      <c r="M64" s="86"/>
      <c r="N64" s="86"/>
      <c r="O64" s="1"/>
      <c r="P64" s="1"/>
      <c r="Q64" s="80"/>
      <c r="R64" s="1"/>
      <c r="S64" s="6"/>
      <c r="T64" s="6"/>
      <c r="U64" s="1"/>
      <c r="V64" s="81"/>
      <c r="W64" s="1"/>
      <c r="X64" s="87"/>
      <c r="Y64" s="1"/>
      <c r="Z64" s="1"/>
    </row>
    <row r="65" spans="1:26" ht="15" customHeight="1">
      <c r="A65" s="1"/>
      <c r="B65" s="5"/>
      <c r="C65" s="3"/>
      <c r="D65" s="3"/>
      <c r="E65" s="17"/>
      <c r="F65" s="17"/>
      <c r="G65" s="17"/>
      <c r="H65" s="26"/>
      <c r="I65" s="15"/>
      <c r="J65" s="70" t="str">
        <f>IF(J61+J56=J69,"OK","NO")</f>
        <v>OK</v>
      </c>
      <c r="K65" s="70" t="str">
        <f>IF(K61+K56=K69,"OK","NO")</f>
        <v>OK</v>
      </c>
      <c r="L65" s="70" t="str">
        <f>IF(L61+L56=L69,"OK","NO")</f>
        <v>OK</v>
      </c>
      <c r="M65" s="70" t="str">
        <f>IF(M61+M56=M69,"OK","NO")</f>
        <v>OK</v>
      </c>
      <c r="N65" s="70" t="str">
        <f>IF(N61+N56=N69,"OK","NO")</f>
        <v>OK</v>
      </c>
      <c r="O65" s="15"/>
      <c r="P65" s="15"/>
      <c r="Q65" s="34"/>
      <c r="R65" s="15"/>
      <c r="S65" s="6"/>
      <c r="T65" s="6"/>
      <c r="U65" s="15"/>
      <c r="V65" s="81"/>
      <c r="W65" s="15"/>
      <c r="X65" s="44"/>
      <c r="Y65" s="1"/>
      <c r="Z65" s="1"/>
    </row>
    <row r="66" spans="1:26" ht="8.25" customHeight="1">
      <c r="A66" s="3"/>
      <c r="B66" s="86"/>
      <c r="C66" s="1"/>
      <c r="D66" s="1"/>
      <c r="E66" s="83"/>
      <c r="F66" s="83"/>
      <c r="G66" s="83"/>
      <c r="H66" s="85"/>
      <c r="I66" s="1"/>
      <c r="J66" s="86"/>
      <c r="K66" s="86"/>
      <c r="L66" s="86"/>
      <c r="M66" s="86"/>
      <c r="N66" s="86"/>
      <c r="O66" s="1"/>
      <c r="P66" s="1"/>
      <c r="Q66" s="34"/>
      <c r="R66" s="1"/>
      <c r="S66" s="6"/>
      <c r="T66" s="6"/>
      <c r="U66" s="1"/>
      <c r="V66" s="81"/>
      <c r="W66" s="1"/>
      <c r="X66" s="87"/>
      <c r="Y66" s="1"/>
      <c r="Z66" s="1"/>
    </row>
    <row r="67" spans="1:26" ht="21.75" customHeight="1">
      <c r="A67" s="1"/>
      <c r="B67" s="148">
        <v>26</v>
      </c>
      <c r="C67" s="1"/>
      <c r="D67" s="1"/>
      <c r="E67" s="124" t="s">
        <v>0</v>
      </c>
      <c r="F67" s="125"/>
      <c r="G67" s="130" t="s">
        <v>2</v>
      </c>
      <c r="H67" s="131"/>
      <c r="I67" s="1"/>
      <c r="J67" s="92">
        <v>499</v>
      </c>
      <c r="K67" s="92">
        <v>541</v>
      </c>
      <c r="L67" s="92">
        <v>455</v>
      </c>
      <c r="M67" s="92">
        <v>504</v>
      </c>
      <c r="N67" s="92">
        <v>530</v>
      </c>
      <c r="O67" s="1"/>
      <c r="P67" s="1"/>
      <c r="Q67" s="34"/>
      <c r="R67" s="1"/>
      <c r="S67" s="6"/>
      <c r="T67" s="93">
        <f>SUM(J67:N67)</f>
        <v>2529</v>
      </c>
      <c r="U67" s="1"/>
      <c r="V67" s="81"/>
      <c r="W67" s="1"/>
      <c r="X67" s="157">
        <f>IF(T69=0,"0",+(T69*100)/$T$76)</f>
        <v>79.89451813968356</v>
      </c>
      <c r="Y67" s="1"/>
      <c r="Z67" s="1"/>
    </row>
    <row r="68" spans="1:26" s="8" customFormat="1" ht="21.75" customHeight="1">
      <c r="A68" s="1"/>
      <c r="B68" s="148"/>
      <c r="C68" s="1"/>
      <c r="D68" s="1"/>
      <c r="E68" s="126"/>
      <c r="F68" s="127"/>
      <c r="G68" s="132" t="s">
        <v>3</v>
      </c>
      <c r="H68" s="133"/>
      <c r="I68" s="1"/>
      <c r="J68" s="96">
        <v>501</v>
      </c>
      <c r="K68" s="96">
        <v>509</v>
      </c>
      <c r="L68" s="96">
        <v>452</v>
      </c>
      <c r="M68" s="96">
        <v>474</v>
      </c>
      <c r="N68" s="96">
        <v>534</v>
      </c>
      <c r="O68" s="1"/>
      <c r="P68" s="1"/>
      <c r="Q68" s="34"/>
      <c r="R68" s="1"/>
      <c r="S68" s="6"/>
      <c r="T68" s="97">
        <f>SUM(J68:N68)</f>
        <v>2470</v>
      </c>
      <c r="U68" s="1"/>
      <c r="V68" s="81"/>
      <c r="W68" s="1"/>
      <c r="X68" s="158"/>
      <c r="Y68" s="1"/>
      <c r="Z68" s="1"/>
    </row>
    <row r="69" spans="1:26" ht="30" customHeight="1">
      <c r="A69" s="1"/>
      <c r="B69" s="148"/>
      <c r="C69" s="1"/>
      <c r="D69" s="1"/>
      <c r="E69" s="128"/>
      <c r="F69" s="129"/>
      <c r="G69" s="134" t="s">
        <v>13</v>
      </c>
      <c r="H69" s="135"/>
      <c r="I69" s="1"/>
      <c r="J69" s="16">
        <f>+J68+J67</f>
        <v>1000</v>
      </c>
      <c r="K69" s="16">
        <f>+K68+K67</f>
        <v>1050</v>
      </c>
      <c r="L69" s="16">
        <f>+L68+L67</f>
        <v>907</v>
      </c>
      <c r="M69" s="16">
        <f>+M68+M67</f>
        <v>978</v>
      </c>
      <c r="N69" s="16">
        <f>+N68+N67</f>
        <v>1064</v>
      </c>
      <c r="O69" s="1"/>
      <c r="P69" s="1"/>
      <c r="Q69" s="69" t="s">
        <v>62</v>
      </c>
      <c r="R69" s="1"/>
      <c r="S69" s="6"/>
      <c r="T69" s="14">
        <f>SUM(J69:N69)</f>
        <v>4999</v>
      </c>
      <c r="U69" s="1"/>
      <c r="V69" s="81"/>
      <c r="W69" s="1"/>
      <c r="X69" s="159"/>
      <c r="Y69" s="1"/>
      <c r="Z69" s="1"/>
    </row>
    <row r="70" spans="1:26" ht="8.25" customHeight="1">
      <c r="A70" s="1"/>
      <c r="B70" s="47"/>
      <c r="C70" s="1"/>
      <c r="D70" s="1"/>
      <c r="E70" s="47"/>
      <c r="F70" s="47"/>
      <c r="G70" s="1"/>
      <c r="H70" s="25"/>
      <c r="I70" s="1"/>
      <c r="J70" s="1"/>
      <c r="K70" s="1"/>
      <c r="L70" s="1"/>
      <c r="M70" s="1"/>
      <c r="N70" s="1"/>
      <c r="O70" s="1"/>
      <c r="P70" s="1"/>
      <c r="Q70" s="34"/>
      <c r="R70" s="1"/>
      <c r="S70" s="6"/>
      <c r="T70" s="1"/>
      <c r="U70" s="1"/>
      <c r="V70" s="81"/>
      <c r="W70" s="1"/>
      <c r="X70" s="87"/>
      <c r="Y70" s="1"/>
      <c r="Z70" s="1"/>
    </row>
    <row r="71" spans="1:26" ht="24.75" customHeight="1">
      <c r="A71" s="1"/>
      <c r="B71" s="147" t="s">
        <v>54</v>
      </c>
      <c r="C71" s="1"/>
      <c r="D71" s="1"/>
      <c r="E71" s="124" t="s">
        <v>4</v>
      </c>
      <c r="F71" s="125"/>
      <c r="G71" s="139" t="s">
        <v>65</v>
      </c>
      <c r="H71" s="140"/>
      <c r="I71" s="1"/>
      <c r="J71" s="13">
        <v>271</v>
      </c>
      <c r="K71" s="13">
        <v>290</v>
      </c>
      <c r="L71" s="13">
        <v>239</v>
      </c>
      <c r="M71" s="13">
        <v>203</v>
      </c>
      <c r="N71" s="13">
        <v>264</v>
      </c>
      <c r="O71" s="1"/>
      <c r="P71" s="1"/>
      <c r="Q71" s="34"/>
      <c r="R71" s="1"/>
      <c r="S71" s="6"/>
      <c r="T71" s="14">
        <f>SUM(J71:N71)</f>
        <v>1267</v>
      </c>
      <c r="U71" s="1"/>
      <c r="V71" s="81"/>
      <c r="W71" s="1"/>
      <c r="X71" s="91">
        <f>IF(T71=0,"0",+(T71*100)/$T$76)</f>
        <v>20.249320760747963</v>
      </c>
      <c r="Y71" s="1"/>
      <c r="Z71" s="1"/>
    </row>
    <row r="72" spans="1:26" ht="24.75" customHeight="1">
      <c r="A72" s="1"/>
      <c r="B72" s="147"/>
      <c r="C72" s="1"/>
      <c r="D72" s="1"/>
      <c r="E72" s="128"/>
      <c r="F72" s="129"/>
      <c r="G72" s="139" t="s">
        <v>66</v>
      </c>
      <c r="H72" s="140"/>
      <c r="I72" s="1"/>
      <c r="J72" s="13">
        <v>787</v>
      </c>
      <c r="K72" s="13">
        <v>744</v>
      </c>
      <c r="L72" s="13">
        <v>854</v>
      </c>
      <c r="M72" s="13">
        <v>744</v>
      </c>
      <c r="N72" s="13">
        <v>880</v>
      </c>
      <c r="O72" s="1"/>
      <c r="P72" s="1"/>
      <c r="Q72" s="34"/>
      <c r="R72" s="1"/>
      <c r="S72" s="6"/>
      <c r="T72" s="14">
        <f>SUM(J72:N72)</f>
        <v>4009</v>
      </c>
      <c r="U72" s="1"/>
      <c r="V72" s="81"/>
      <c r="W72" s="1"/>
      <c r="X72" s="91">
        <f>IF(T72=0,"0",+(T72*100)/$T$76)</f>
        <v>64.07223909221672</v>
      </c>
      <c r="Y72" s="1"/>
      <c r="Z72" s="1"/>
    </row>
    <row r="73" spans="1:26" ht="8.25" customHeight="1">
      <c r="A73" s="1"/>
      <c r="B73" s="47"/>
      <c r="C73" s="1"/>
      <c r="D73" s="1"/>
      <c r="E73" s="47"/>
      <c r="F73" s="47"/>
      <c r="G73" s="1"/>
      <c r="H73" s="25"/>
      <c r="I73" s="1"/>
      <c r="J73" s="1"/>
      <c r="K73" s="1"/>
      <c r="L73" s="1"/>
      <c r="M73" s="1"/>
      <c r="N73" s="1"/>
      <c r="O73" s="1"/>
      <c r="P73" s="1"/>
      <c r="Q73" s="34"/>
      <c r="R73" s="1"/>
      <c r="S73" s="6"/>
      <c r="T73" s="1"/>
      <c r="U73" s="1"/>
      <c r="V73" s="81"/>
      <c r="W73" s="1"/>
      <c r="X73" s="87"/>
      <c r="Y73" s="1"/>
      <c r="Z73" s="1"/>
    </row>
    <row r="74" spans="1:26" ht="21.75" customHeight="1">
      <c r="A74" s="1"/>
      <c r="B74" s="144">
        <v>8</v>
      </c>
      <c r="C74" s="1"/>
      <c r="D74" s="1"/>
      <c r="E74" s="124" t="s">
        <v>1</v>
      </c>
      <c r="F74" s="125"/>
      <c r="G74" s="130" t="s">
        <v>2</v>
      </c>
      <c r="H74" s="131"/>
      <c r="I74" s="1"/>
      <c r="J74" s="94">
        <v>599</v>
      </c>
      <c r="K74" s="94">
        <v>655</v>
      </c>
      <c r="L74" s="94">
        <v>573</v>
      </c>
      <c r="M74" s="94">
        <v>613</v>
      </c>
      <c r="N74" s="94">
        <v>637</v>
      </c>
      <c r="O74" s="1"/>
      <c r="P74" s="1"/>
      <c r="Q74" s="34"/>
      <c r="R74" s="1"/>
      <c r="S74" s="6"/>
      <c r="T74" s="95">
        <f>SUM(J74:N74)</f>
        <v>3077</v>
      </c>
      <c r="U74" s="1"/>
      <c r="V74" s="81"/>
      <c r="W74" s="1"/>
      <c r="X74" s="44"/>
      <c r="Y74" s="1"/>
      <c r="Z74" s="1"/>
    </row>
    <row r="75" spans="1:26" s="8" customFormat="1" ht="21.75" customHeight="1">
      <c r="A75" s="1"/>
      <c r="B75" s="145"/>
      <c r="C75" s="1"/>
      <c r="D75" s="1"/>
      <c r="E75" s="126"/>
      <c r="F75" s="127"/>
      <c r="G75" s="132" t="s">
        <v>3</v>
      </c>
      <c r="H75" s="133"/>
      <c r="I75" s="1"/>
      <c r="J75" s="96">
        <v>638</v>
      </c>
      <c r="K75" s="96">
        <v>645</v>
      </c>
      <c r="L75" s="96">
        <v>600</v>
      </c>
      <c r="M75" s="96">
        <v>625</v>
      </c>
      <c r="N75" s="96">
        <v>672</v>
      </c>
      <c r="O75" s="1"/>
      <c r="P75" s="1"/>
      <c r="Q75" s="34"/>
      <c r="R75" s="1"/>
      <c r="S75" s="6"/>
      <c r="T75" s="97">
        <f>SUM(J75:N75)</f>
        <v>3180</v>
      </c>
      <c r="U75" s="1"/>
      <c r="V75" s="81"/>
      <c r="W75" s="1"/>
      <c r="X75" s="44"/>
      <c r="Y75" s="1"/>
      <c r="Z75" s="1"/>
    </row>
    <row r="76" spans="1:26" ht="25.5" customHeight="1">
      <c r="A76" s="1"/>
      <c r="B76" s="146"/>
      <c r="C76" s="1"/>
      <c r="D76" s="1"/>
      <c r="E76" s="128"/>
      <c r="F76" s="129"/>
      <c r="G76" s="134" t="s">
        <v>55</v>
      </c>
      <c r="H76" s="135"/>
      <c r="I76" s="1"/>
      <c r="J76" s="16">
        <f>SUM(J74:J75)</f>
        <v>1237</v>
      </c>
      <c r="K76" s="16">
        <f>SUM(K74:K75)</f>
        <v>1300</v>
      </c>
      <c r="L76" s="16">
        <f>SUM(L74:L75)</f>
        <v>1173</v>
      </c>
      <c r="M76" s="16">
        <f>SUM(M74:M75)</f>
        <v>1238</v>
      </c>
      <c r="N76" s="16">
        <f>SUM(N74:N75)</f>
        <v>1309</v>
      </c>
      <c r="O76" s="1"/>
      <c r="P76" s="1"/>
      <c r="Q76" s="34"/>
      <c r="R76" s="1"/>
      <c r="S76" s="6"/>
      <c r="T76" s="14">
        <f>SUM(J76:N76)</f>
        <v>6257</v>
      </c>
      <c r="U76" s="1"/>
      <c r="V76" s="81"/>
      <c r="W76" s="1"/>
      <c r="X76" s="44"/>
      <c r="Y76" s="1"/>
      <c r="Z76" s="1"/>
    </row>
    <row r="77" spans="1:26" ht="25.5" customHeight="1">
      <c r="A77" s="1"/>
      <c r="B77" s="9"/>
      <c r="C77" s="1"/>
      <c r="D77" s="1"/>
      <c r="E77" s="1"/>
      <c r="F77" s="1"/>
      <c r="G77" s="1"/>
      <c r="H77" s="25"/>
      <c r="I77" s="1"/>
      <c r="J77" s="1"/>
      <c r="K77" s="1"/>
      <c r="L77" s="1"/>
      <c r="M77" s="1"/>
      <c r="N77" s="1"/>
      <c r="O77" s="1"/>
      <c r="P77" s="1"/>
      <c r="Q77" s="34"/>
      <c r="R77" s="1"/>
      <c r="S77" s="1"/>
      <c r="T77" s="1"/>
      <c r="U77" s="1"/>
      <c r="V77" s="32"/>
      <c r="W77" s="1"/>
      <c r="X77" s="87"/>
      <c r="Y77" s="1"/>
      <c r="Z77" s="1"/>
    </row>
    <row r="78" ht="15.75" customHeight="1">
      <c r="A78" s="19"/>
    </row>
  </sheetData>
  <sheetProtection/>
  <mergeCells count="85">
    <mergeCell ref="D50:D52"/>
    <mergeCell ref="D41:D46"/>
    <mergeCell ref="X67:X69"/>
    <mergeCell ref="D26:D28"/>
    <mergeCell ref="D29:D31"/>
    <mergeCell ref="D32:D34"/>
    <mergeCell ref="D35:D37"/>
    <mergeCell ref="D38:D40"/>
    <mergeCell ref="D47:D49"/>
    <mergeCell ref="F34:G34"/>
    <mergeCell ref="D14:D19"/>
    <mergeCell ref="D20:D22"/>
    <mergeCell ref="D23:D25"/>
    <mergeCell ref="B4:H4"/>
    <mergeCell ref="E8:G9"/>
    <mergeCell ref="E11:G12"/>
    <mergeCell ref="E14:G15"/>
    <mergeCell ref="B67:B69"/>
    <mergeCell ref="E60:H60"/>
    <mergeCell ref="S6:T6"/>
    <mergeCell ref="E63:H63"/>
    <mergeCell ref="F25:G25"/>
    <mergeCell ref="E29:G30"/>
    <mergeCell ref="F31:G31"/>
    <mergeCell ref="E32:G33"/>
    <mergeCell ref="D8:D10"/>
    <mergeCell ref="D11:D13"/>
    <mergeCell ref="B74:B76"/>
    <mergeCell ref="E61:H61"/>
    <mergeCell ref="F49:G49"/>
    <mergeCell ref="E50:G51"/>
    <mergeCell ref="F52:G52"/>
    <mergeCell ref="F44:G44"/>
    <mergeCell ref="B71:B72"/>
    <mergeCell ref="E71:F72"/>
    <mergeCell ref="E74:F76"/>
    <mergeCell ref="G74:H74"/>
    <mergeCell ref="E55:H55"/>
    <mergeCell ref="E35:G36"/>
    <mergeCell ref="F37:G37"/>
    <mergeCell ref="E58:H58"/>
    <mergeCell ref="E59:H59"/>
    <mergeCell ref="F45:G45"/>
    <mergeCell ref="F46:G46"/>
    <mergeCell ref="E47:G48"/>
    <mergeCell ref="F40:G40"/>
    <mergeCell ref="G75:H75"/>
    <mergeCell ref="G76:H76"/>
    <mergeCell ref="G71:H71"/>
    <mergeCell ref="G72:H72"/>
    <mergeCell ref="F22:G22"/>
    <mergeCell ref="E23:G24"/>
    <mergeCell ref="E41:G42"/>
    <mergeCell ref="F43:G43"/>
    <mergeCell ref="E54:H54"/>
    <mergeCell ref="F10:G10"/>
    <mergeCell ref="F13:G13"/>
    <mergeCell ref="E67:F69"/>
    <mergeCell ref="G67:H67"/>
    <mergeCell ref="G68:H68"/>
    <mergeCell ref="G69:H69"/>
    <mergeCell ref="E26:G27"/>
    <mergeCell ref="F28:G28"/>
    <mergeCell ref="E56:H56"/>
    <mergeCell ref="E38:G39"/>
    <mergeCell ref="Y11:Y13"/>
    <mergeCell ref="Y14:Y19"/>
    <mergeCell ref="Y20:Y22"/>
    <mergeCell ref="Y23:Y25"/>
    <mergeCell ref="Y26:Y28"/>
    <mergeCell ref="E20:G21"/>
    <mergeCell ref="F16:G16"/>
    <mergeCell ref="F17:G17"/>
    <mergeCell ref="F18:G18"/>
    <mergeCell ref="F19:G19"/>
    <mergeCell ref="Y50:Y52"/>
    <mergeCell ref="B2:Y2"/>
    <mergeCell ref="J4:Y4"/>
    <mergeCell ref="Y29:Y31"/>
    <mergeCell ref="Y32:Y34"/>
    <mergeCell ref="Y35:Y37"/>
    <mergeCell ref="Y38:Y40"/>
    <mergeCell ref="Y41:Y46"/>
    <mergeCell ref="Y47:Y49"/>
    <mergeCell ref="Y8:Y1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Uff. Tecnico</dc:creator>
  <cp:keywords/>
  <dc:description/>
  <cp:lastModifiedBy>E.Mezzanzanica</cp:lastModifiedBy>
  <cp:lastPrinted>2018-03-05T04:46:42Z</cp:lastPrinted>
  <dcterms:created xsi:type="dcterms:W3CDTF">1999-06-11T08:25:40Z</dcterms:created>
  <dcterms:modified xsi:type="dcterms:W3CDTF">2018-03-05T05:04:20Z</dcterms:modified>
  <cp:category/>
  <cp:version/>
  <cp:contentType/>
  <cp:contentStatus/>
</cp:coreProperties>
</file>